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tilisateur\Documents\CRSU\Ligue 2023\CFU H M\Compétition\Muscu\"/>
    </mc:Choice>
  </mc:AlternateContent>
  <xr:revisionPtr revIDLastSave="0" documentId="13_ncr:1_{4EFA355A-BDC2-4FF4-A701-4140F190223C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FEM -57" sheetId="2" r:id="rId1"/>
    <sheet name="FEM +57" sheetId="1" r:id="rId2"/>
    <sheet name="HOM -70" sheetId="3" r:id="rId3"/>
    <sheet name="HOM -80" sheetId="4" r:id="rId4"/>
    <sheet name="HOM +80" sheetId="5" r:id="rId5"/>
    <sheet name="EQUIPES" sheetId="6" r:id="rId6"/>
  </sheets>
  <definedNames>
    <definedName name="_xlnm.Print_Area" localSheetId="5">EQUIPES!$A$1:$Y$51</definedName>
    <definedName name="_xlnm.Print_Area" localSheetId="1">'FEM +57'!$A$1:$R$22</definedName>
    <definedName name="_xlnm.Print_Area" localSheetId="0">'FEM -57'!$A$1:$R$15</definedName>
    <definedName name="_xlnm.Print_Area" localSheetId="4">'HOM +80'!$A$1:$R$14</definedName>
    <definedName name="_xlnm.Print_Area" localSheetId="2">'HOM -70'!$A$1:$R$16</definedName>
    <definedName name="_xlnm.Print_Area" localSheetId="3">'HOM -80'!$A$1:$R$19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0" i="6" l="1"/>
  <c r="O40" i="6"/>
  <c r="M40" i="6"/>
  <c r="J40" i="6"/>
  <c r="A39" i="6"/>
  <c r="U36" i="6"/>
  <c r="O36" i="6"/>
  <c r="M36" i="6"/>
  <c r="J36" i="6"/>
  <c r="U32" i="6"/>
  <c r="O32" i="6"/>
  <c r="M32" i="6"/>
  <c r="J32" i="6"/>
  <c r="U28" i="6"/>
  <c r="P28" i="6"/>
  <c r="M28" i="6"/>
  <c r="J28" i="6"/>
  <c r="U20" i="6"/>
  <c r="M20" i="6"/>
  <c r="J20" i="6"/>
  <c r="U24" i="6"/>
  <c r="O24" i="6"/>
  <c r="M24" i="6"/>
  <c r="J24" i="6"/>
  <c r="U16" i="6"/>
  <c r="O16" i="6"/>
  <c r="M16" i="6"/>
  <c r="J16" i="6"/>
  <c r="X13" i="6"/>
  <c r="U12" i="6"/>
  <c r="M12" i="6"/>
  <c r="J12" i="6"/>
  <c r="J8" i="6"/>
  <c r="M8" i="6"/>
  <c r="U8" i="6"/>
  <c r="Q17" i="1"/>
  <c r="O17" i="1"/>
  <c r="M17" i="1"/>
  <c r="J17" i="1"/>
  <c r="I17" i="1"/>
  <c r="A17" i="1" s="1"/>
  <c r="Q18" i="1"/>
  <c r="O18" i="1"/>
  <c r="M18" i="1"/>
  <c r="J18" i="1"/>
  <c r="I18" i="1"/>
  <c r="I15" i="1"/>
  <c r="J15" i="1"/>
  <c r="M15" i="1"/>
  <c r="O15" i="1"/>
  <c r="Q15" i="1"/>
  <c r="Q12" i="1"/>
  <c r="O12" i="1"/>
  <c r="M12" i="1"/>
  <c r="J12" i="1"/>
  <c r="I12" i="1"/>
  <c r="Q10" i="4"/>
  <c r="O10" i="4"/>
  <c r="M10" i="4"/>
  <c r="J10" i="4"/>
  <c r="I10" i="4"/>
  <c r="Q10" i="3"/>
  <c r="O10" i="3"/>
  <c r="M10" i="3"/>
  <c r="J10" i="3"/>
  <c r="I10" i="3"/>
  <c r="Q10" i="5"/>
  <c r="O10" i="5"/>
  <c r="M10" i="5"/>
  <c r="J10" i="5"/>
  <c r="I10" i="5"/>
  <c r="Q12" i="5"/>
  <c r="O12" i="5"/>
  <c r="M12" i="5"/>
  <c r="J12" i="5"/>
  <c r="I12" i="5"/>
  <c r="A12" i="5" s="1"/>
  <c r="Q19" i="4"/>
  <c r="O19" i="4"/>
  <c r="M19" i="4"/>
  <c r="J19" i="4"/>
  <c r="I19" i="4"/>
  <c r="Q21" i="1"/>
  <c r="O21" i="1"/>
  <c r="M21" i="1"/>
  <c r="J21" i="1"/>
  <c r="I21" i="1"/>
  <c r="Q10" i="2"/>
  <c r="O10" i="2"/>
  <c r="M10" i="2"/>
  <c r="J10" i="2"/>
  <c r="I10" i="2"/>
  <c r="O15" i="2"/>
  <c r="Q15" i="2"/>
  <c r="O13" i="2"/>
  <c r="Q13" i="2"/>
  <c r="O8" i="2"/>
  <c r="Q8" i="2"/>
  <c r="O14" i="2"/>
  <c r="Q14" i="2"/>
  <c r="O9" i="2"/>
  <c r="Q9" i="2"/>
  <c r="O12" i="2"/>
  <c r="Q12" i="2"/>
  <c r="O11" i="2"/>
  <c r="Q11" i="2"/>
  <c r="Q15" i="3"/>
  <c r="O15" i="3"/>
  <c r="M15" i="3"/>
  <c r="J15" i="3"/>
  <c r="I15" i="3"/>
  <c r="Q17" i="4"/>
  <c r="Q8" i="4"/>
  <c r="Q15" i="4"/>
  <c r="Q18" i="4"/>
  <c r="Q12" i="4"/>
  <c r="Q13" i="4"/>
  <c r="Q9" i="4"/>
  <c r="Q16" i="4"/>
  <c r="O17" i="4"/>
  <c r="O8" i="4"/>
  <c r="O15" i="4"/>
  <c r="O18" i="4"/>
  <c r="O12" i="4"/>
  <c r="O13" i="4"/>
  <c r="O9" i="4"/>
  <c r="O16" i="4"/>
  <c r="M17" i="4"/>
  <c r="M8" i="4"/>
  <c r="M15" i="4"/>
  <c r="M18" i="4"/>
  <c r="M12" i="4"/>
  <c r="M13" i="4"/>
  <c r="M9" i="4"/>
  <c r="M16" i="4"/>
  <c r="I17" i="4"/>
  <c r="I8" i="4"/>
  <c r="A8" i="4" s="1"/>
  <c r="I15" i="4"/>
  <c r="I18" i="4"/>
  <c r="I12" i="4"/>
  <c r="I13" i="4"/>
  <c r="A13" i="4" s="1"/>
  <c r="I9" i="4"/>
  <c r="A9" i="4" s="1"/>
  <c r="I16" i="4"/>
  <c r="M11" i="5"/>
  <c r="M13" i="5"/>
  <c r="M8" i="5"/>
  <c r="M14" i="5"/>
  <c r="M9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11" i="4"/>
  <c r="M14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9" i="3"/>
  <c r="M13" i="3"/>
  <c r="M16" i="3"/>
  <c r="M8" i="3"/>
  <c r="M14" i="3"/>
  <c r="M11" i="3"/>
  <c r="M12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13" i="2"/>
  <c r="M8" i="2"/>
  <c r="M14" i="2"/>
  <c r="M9" i="2"/>
  <c r="M12" i="2"/>
  <c r="M11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15" i="2"/>
  <c r="M9" i="1"/>
  <c r="M8" i="1"/>
  <c r="M20" i="1"/>
  <c r="M19" i="1"/>
  <c r="M10" i="1"/>
  <c r="M13" i="1"/>
  <c r="M16" i="1"/>
  <c r="M14" i="1"/>
  <c r="M11" i="1"/>
  <c r="M22" i="1"/>
  <c r="M23" i="1"/>
  <c r="M24" i="1"/>
  <c r="M25" i="1"/>
  <c r="U60" i="6"/>
  <c r="P60" i="6"/>
  <c r="O60" i="6"/>
  <c r="M60" i="6"/>
  <c r="K60" i="6"/>
  <c r="W60" i="6" s="1"/>
  <c r="X60" i="6" s="1"/>
  <c r="J60" i="6"/>
  <c r="U56" i="6"/>
  <c r="P56" i="6"/>
  <c r="O56" i="6"/>
  <c r="M56" i="6"/>
  <c r="K56" i="6"/>
  <c r="W56" i="6" s="1"/>
  <c r="X56" i="6" s="1"/>
  <c r="J56" i="6"/>
  <c r="A55" i="6"/>
  <c r="U52" i="6"/>
  <c r="P52" i="6"/>
  <c r="O52" i="6"/>
  <c r="M52" i="6"/>
  <c r="K52" i="6"/>
  <c r="W52" i="6" s="1"/>
  <c r="X52" i="6" s="1"/>
  <c r="J52" i="6"/>
  <c r="M72" i="6"/>
  <c r="M68" i="6"/>
  <c r="M64" i="6"/>
  <c r="M48" i="6"/>
  <c r="M44" i="6"/>
  <c r="J64" i="6"/>
  <c r="Q42" i="5"/>
  <c r="O42" i="5"/>
  <c r="J42" i="5"/>
  <c r="I42" i="5"/>
  <c r="A42" i="5" s="1"/>
  <c r="B42" i="5" s="1"/>
  <c r="Q41" i="5"/>
  <c r="O41" i="5"/>
  <c r="J41" i="5"/>
  <c r="I41" i="5"/>
  <c r="A41" i="5" s="1"/>
  <c r="B41" i="5" s="1"/>
  <c r="Q40" i="5"/>
  <c r="O40" i="5"/>
  <c r="J40" i="5"/>
  <c r="I40" i="5"/>
  <c r="A40" i="5" s="1"/>
  <c r="B40" i="5" s="1"/>
  <c r="Q39" i="5"/>
  <c r="O39" i="5"/>
  <c r="J39" i="5"/>
  <c r="I39" i="5"/>
  <c r="A39" i="5" s="1"/>
  <c r="B39" i="5" s="1"/>
  <c r="Q38" i="5"/>
  <c r="O38" i="5"/>
  <c r="J38" i="5"/>
  <c r="I38" i="5"/>
  <c r="A38" i="5" s="1"/>
  <c r="B38" i="5" s="1"/>
  <c r="Q37" i="5"/>
  <c r="O37" i="5"/>
  <c r="J37" i="5"/>
  <c r="I37" i="5"/>
  <c r="A37" i="5" s="1"/>
  <c r="B37" i="5" s="1"/>
  <c r="Q36" i="5"/>
  <c r="O36" i="5"/>
  <c r="J36" i="5"/>
  <c r="I36" i="5"/>
  <c r="A36" i="5" s="1"/>
  <c r="B36" i="5" s="1"/>
  <c r="Q35" i="5"/>
  <c r="O35" i="5"/>
  <c r="J35" i="5"/>
  <c r="I35" i="5"/>
  <c r="A35" i="5" s="1"/>
  <c r="B35" i="5" s="1"/>
  <c r="Q34" i="5"/>
  <c r="O34" i="5"/>
  <c r="J34" i="5"/>
  <c r="I34" i="5"/>
  <c r="A34" i="5" s="1"/>
  <c r="B34" i="5" s="1"/>
  <c r="Q33" i="5"/>
  <c r="O33" i="5"/>
  <c r="J33" i="5"/>
  <c r="I33" i="5"/>
  <c r="A33" i="5" s="1"/>
  <c r="B33" i="5" s="1"/>
  <c r="Q32" i="5"/>
  <c r="O32" i="5"/>
  <c r="J32" i="5"/>
  <c r="I32" i="5"/>
  <c r="A32" i="5" s="1"/>
  <c r="B32" i="5" s="1"/>
  <c r="Q31" i="5"/>
  <c r="O31" i="5"/>
  <c r="J31" i="5"/>
  <c r="I31" i="5"/>
  <c r="A31" i="5" s="1"/>
  <c r="B31" i="5" s="1"/>
  <c r="Q30" i="5"/>
  <c r="O30" i="5"/>
  <c r="J30" i="5"/>
  <c r="I30" i="5"/>
  <c r="A30" i="5" s="1"/>
  <c r="B30" i="5" s="1"/>
  <c r="Q29" i="5"/>
  <c r="O29" i="5"/>
  <c r="J29" i="5"/>
  <c r="I29" i="5"/>
  <c r="A29" i="5" s="1"/>
  <c r="B29" i="5" s="1"/>
  <c r="Q28" i="5"/>
  <c r="O28" i="5"/>
  <c r="J28" i="5"/>
  <c r="I28" i="5"/>
  <c r="A28" i="5" s="1"/>
  <c r="B28" i="5" s="1"/>
  <c r="Q27" i="5"/>
  <c r="O27" i="5"/>
  <c r="J27" i="5"/>
  <c r="I27" i="5"/>
  <c r="A27" i="5" s="1"/>
  <c r="B27" i="5" s="1"/>
  <c r="Q26" i="5"/>
  <c r="O26" i="5"/>
  <c r="J26" i="5"/>
  <c r="I26" i="5"/>
  <c r="A26" i="5" s="1"/>
  <c r="B26" i="5" s="1"/>
  <c r="Q25" i="5"/>
  <c r="O25" i="5"/>
  <c r="J25" i="5"/>
  <c r="I25" i="5"/>
  <c r="A25" i="5" s="1"/>
  <c r="B25" i="5" s="1"/>
  <c r="Q24" i="5"/>
  <c r="O24" i="5"/>
  <c r="J24" i="5"/>
  <c r="I24" i="5"/>
  <c r="A24" i="5" s="1"/>
  <c r="B24" i="5" s="1"/>
  <c r="Q23" i="5"/>
  <c r="O23" i="5"/>
  <c r="J23" i="5"/>
  <c r="I23" i="5"/>
  <c r="A23" i="5" s="1"/>
  <c r="B23" i="5" s="1"/>
  <c r="Q22" i="5"/>
  <c r="O22" i="5"/>
  <c r="J22" i="5"/>
  <c r="I22" i="5"/>
  <c r="A22" i="5" s="1"/>
  <c r="B22" i="5" s="1"/>
  <c r="Q21" i="5"/>
  <c r="O21" i="5"/>
  <c r="J21" i="5"/>
  <c r="I21" i="5"/>
  <c r="A21" i="5" s="1"/>
  <c r="B21" i="5" s="1"/>
  <c r="Q20" i="5"/>
  <c r="O20" i="5"/>
  <c r="J20" i="5"/>
  <c r="I20" i="5"/>
  <c r="A20" i="5" s="1"/>
  <c r="B20" i="5" s="1"/>
  <c r="Q19" i="5"/>
  <c r="O19" i="5"/>
  <c r="J19" i="5"/>
  <c r="I19" i="5"/>
  <c r="A19" i="5" s="1"/>
  <c r="B19" i="5" s="1"/>
  <c r="Q18" i="5"/>
  <c r="J18" i="5"/>
  <c r="A18" i="5"/>
  <c r="Q17" i="5"/>
  <c r="O17" i="5"/>
  <c r="J17" i="5"/>
  <c r="I17" i="5"/>
  <c r="A17" i="5" s="1"/>
  <c r="B17" i="5" s="1"/>
  <c r="Q16" i="5"/>
  <c r="O16" i="5"/>
  <c r="J16" i="5"/>
  <c r="I16" i="5"/>
  <c r="A16" i="5" s="1"/>
  <c r="B16" i="5" s="1"/>
  <c r="Q15" i="5"/>
  <c r="O15" i="5"/>
  <c r="J15" i="5"/>
  <c r="I15" i="5"/>
  <c r="A15" i="5" s="1"/>
  <c r="B15" i="5" s="1"/>
  <c r="Q9" i="5"/>
  <c r="O9" i="5"/>
  <c r="J9" i="5"/>
  <c r="I9" i="5"/>
  <c r="Q14" i="5"/>
  <c r="O14" i="5"/>
  <c r="J14" i="5"/>
  <c r="I14" i="5"/>
  <c r="Q8" i="5"/>
  <c r="O8" i="5"/>
  <c r="J8" i="5"/>
  <c r="I8" i="5"/>
  <c r="Q13" i="5"/>
  <c r="O13" i="5"/>
  <c r="J13" i="5"/>
  <c r="I13" i="5"/>
  <c r="Q11" i="5"/>
  <c r="O11" i="5"/>
  <c r="J11" i="5"/>
  <c r="I11" i="5"/>
  <c r="Q41" i="4"/>
  <c r="O41" i="4"/>
  <c r="J41" i="4"/>
  <c r="I41" i="4"/>
  <c r="A41" i="4" s="1"/>
  <c r="B41" i="4" s="1"/>
  <c r="Q40" i="4"/>
  <c r="O40" i="4"/>
  <c r="J40" i="4"/>
  <c r="I40" i="4"/>
  <c r="A40" i="4" s="1"/>
  <c r="B40" i="4" s="1"/>
  <c r="Q39" i="4"/>
  <c r="O39" i="4"/>
  <c r="J39" i="4"/>
  <c r="I39" i="4"/>
  <c r="A39" i="4" s="1"/>
  <c r="B39" i="4" s="1"/>
  <c r="Q38" i="4"/>
  <c r="O38" i="4"/>
  <c r="J38" i="4"/>
  <c r="I38" i="4"/>
  <c r="A38" i="4" s="1"/>
  <c r="B38" i="4" s="1"/>
  <c r="Q37" i="4"/>
  <c r="O37" i="4"/>
  <c r="J37" i="4"/>
  <c r="I37" i="4"/>
  <c r="A37" i="4" s="1"/>
  <c r="B37" i="4" s="1"/>
  <c r="Q36" i="4"/>
  <c r="O36" i="4"/>
  <c r="J36" i="4"/>
  <c r="I36" i="4"/>
  <c r="A36" i="4" s="1"/>
  <c r="B36" i="4" s="1"/>
  <c r="Q35" i="4"/>
  <c r="O35" i="4"/>
  <c r="J35" i="4"/>
  <c r="I35" i="4"/>
  <c r="A35" i="4" s="1"/>
  <c r="B35" i="4" s="1"/>
  <c r="Q34" i="4"/>
  <c r="O34" i="4"/>
  <c r="J34" i="4"/>
  <c r="I34" i="4"/>
  <c r="A34" i="4" s="1"/>
  <c r="B34" i="4" s="1"/>
  <c r="Q33" i="4"/>
  <c r="O33" i="4"/>
  <c r="J33" i="4"/>
  <c r="I33" i="4"/>
  <c r="A33" i="4" s="1"/>
  <c r="B33" i="4" s="1"/>
  <c r="Q32" i="4"/>
  <c r="O32" i="4"/>
  <c r="J32" i="4"/>
  <c r="I32" i="4"/>
  <c r="A32" i="4" s="1"/>
  <c r="B32" i="4" s="1"/>
  <c r="Q31" i="4"/>
  <c r="O31" i="4"/>
  <c r="J31" i="4"/>
  <c r="I31" i="4"/>
  <c r="A31" i="4" s="1"/>
  <c r="B31" i="4" s="1"/>
  <c r="Q30" i="4"/>
  <c r="O30" i="4"/>
  <c r="J30" i="4"/>
  <c r="I30" i="4"/>
  <c r="A30" i="4" s="1"/>
  <c r="B30" i="4" s="1"/>
  <c r="Q29" i="4"/>
  <c r="O29" i="4"/>
  <c r="J29" i="4"/>
  <c r="I29" i="4"/>
  <c r="A29" i="4" s="1"/>
  <c r="B29" i="4" s="1"/>
  <c r="Q28" i="4"/>
  <c r="O28" i="4"/>
  <c r="J28" i="4"/>
  <c r="I28" i="4"/>
  <c r="A28" i="4" s="1"/>
  <c r="B28" i="4" s="1"/>
  <c r="Q27" i="4"/>
  <c r="O27" i="4"/>
  <c r="J27" i="4"/>
  <c r="I27" i="4"/>
  <c r="A27" i="4" s="1"/>
  <c r="B27" i="4" s="1"/>
  <c r="Q26" i="4"/>
  <c r="O26" i="4"/>
  <c r="J26" i="4"/>
  <c r="I26" i="4"/>
  <c r="A26" i="4" s="1"/>
  <c r="B26" i="4" s="1"/>
  <c r="Q25" i="4"/>
  <c r="O25" i="4"/>
  <c r="J25" i="4"/>
  <c r="I25" i="4"/>
  <c r="A25" i="4" s="1"/>
  <c r="B25" i="4" s="1"/>
  <c r="Q24" i="4"/>
  <c r="O24" i="4"/>
  <c r="J24" i="4"/>
  <c r="I24" i="4"/>
  <c r="A24" i="4" s="1"/>
  <c r="B24" i="4" s="1"/>
  <c r="Q23" i="4"/>
  <c r="O23" i="4"/>
  <c r="J23" i="4"/>
  <c r="I23" i="4"/>
  <c r="A23" i="4" s="1"/>
  <c r="B23" i="4" s="1"/>
  <c r="Q22" i="4"/>
  <c r="O22" i="4"/>
  <c r="J22" i="4"/>
  <c r="I22" i="4"/>
  <c r="A22" i="4" s="1"/>
  <c r="B22" i="4" s="1"/>
  <c r="Q21" i="4"/>
  <c r="O21" i="4"/>
  <c r="J21" i="4"/>
  <c r="I21" i="4"/>
  <c r="A21" i="4" s="1"/>
  <c r="B21" i="4" s="1"/>
  <c r="Q20" i="4"/>
  <c r="O20" i="4"/>
  <c r="J20" i="4"/>
  <c r="I20" i="4"/>
  <c r="A20" i="4" s="1"/>
  <c r="B20" i="4" s="1"/>
  <c r="J16" i="4"/>
  <c r="J9" i="4"/>
  <c r="J13" i="4"/>
  <c r="J12" i="4"/>
  <c r="J18" i="4"/>
  <c r="J15" i="4"/>
  <c r="J8" i="4"/>
  <c r="J17" i="4"/>
  <c r="Q14" i="4"/>
  <c r="O14" i="4"/>
  <c r="J14" i="4"/>
  <c r="I14" i="4"/>
  <c r="Q11" i="4"/>
  <c r="O11" i="4"/>
  <c r="J11" i="4"/>
  <c r="I11" i="4"/>
  <c r="J9" i="3"/>
  <c r="J13" i="3"/>
  <c r="J16" i="3"/>
  <c r="J8" i="3"/>
  <c r="J14" i="3"/>
  <c r="J11" i="3"/>
  <c r="J12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Q42" i="3"/>
  <c r="O42" i="3"/>
  <c r="I42" i="3"/>
  <c r="A42" i="3" s="1"/>
  <c r="B42" i="3" s="1"/>
  <c r="Q41" i="3"/>
  <c r="O41" i="3"/>
  <c r="I41" i="3"/>
  <c r="A41" i="3" s="1"/>
  <c r="B41" i="3" s="1"/>
  <c r="Q40" i="3"/>
  <c r="O40" i="3"/>
  <c r="I40" i="3"/>
  <c r="A40" i="3" s="1"/>
  <c r="B40" i="3" s="1"/>
  <c r="Q39" i="3"/>
  <c r="O39" i="3"/>
  <c r="I39" i="3"/>
  <c r="A39" i="3" s="1"/>
  <c r="B39" i="3" s="1"/>
  <c r="Q38" i="3"/>
  <c r="O38" i="3"/>
  <c r="I38" i="3"/>
  <c r="A38" i="3" s="1"/>
  <c r="B38" i="3" s="1"/>
  <c r="Q37" i="3"/>
  <c r="O37" i="3"/>
  <c r="I37" i="3"/>
  <c r="A37" i="3" s="1"/>
  <c r="B37" i="3" s="1"/>
  <c r="Q36" i="3"/>
  <c r="O36" i="3"/>
  <c r="I36" i="3"/>
  <c r="A36" i="3" s="1"/>
  <c r="B36" i="3" s="1"/>
  <c r="Q35" i="3"/>
  <c r="O35" i="3"/>
  <c r="I35" i="3"/>
  <c r="A35" i="3" s="1"/>
  <c r="B35" i="3" s="1"/>
  <c r="Q34" i="3"/>
  <c r="O34" i="3"/>
  <c r="I34" i="3"/>
  <c r="A34" i="3" s="1"/>
  <c r="B34" i="3" s="1"/>
  <c r="Q33" i="3"/>
  <c r="O33" i="3"/>
  <c r="I33" i="3"/>
  <c r="A33" i="3" s="1"/>
  <c r="B33" i="3" s="1"/>
  <c r="Q32" i="3"/>
  <c r="O32" i="3"/>
  <c r="I32" i="3"/>
  <c r="A32" i="3" s="1"/>
  <c r="B32" i="3" s="1"/>
  <c r="Q31" i="3"/>
  <c r="O31" i="3"/>
  <c r="I31" i="3"/>
  <c r="A31" i="3" s="1"/>
  <c r="B31" i="3" s="1"/>
  <c r="Q30" i="3"/>
  <c r="O30" i="3"/>
  <c r="I30" i="3"/>
  <c r="A30" i="3" s="1"/>
  <c r="B30" i="3" s="1"/>
  <c r="Q29" i="3"/>
  <c r="O29" i="3"/>
  <c r="I29" i="3"/>
  <c r="A29" i="3" s="1"/>
  <c r="B29" i="3" s="1"/>
  <c r="Q28" i="3"/>
  <c r="O28" i="3"/>
  <c r="I28" i="3"/>
  <c r="A28" i="3" s="1"/>
  <c r="B28" i="3" s="1"/>
  <c r="Q27" i="3"/>
  <c r="O27" i="3"/>
  <c r="I27" i="3"/>
  <c r="A27" i="3" s="1"/>
  <c r="B27" i="3" s="1"/>
  <c r="Q26" i="3"/>
  <c r="O26" i="3"/>
  <c r="I26" i="3"/>
  <c r="A26" i="3" s="1"/>
  <c r="B26" i="3" s="1"/>
  <c r="Q25" i="3"/>
  <c r="O25" i="3"/>
  <c r="I25" i="3"/>
  <c r="A25" i="3" s="1"/>
  <c r="B25" i="3" s="1"/>
  <c r="Q24" i="3"/>
  <c r="O24" i="3"/>
  <c r="I24" i="3"/>
  <c r="A24" i="3" s="1"/>
  <c r="B24" i="3" s="1"/>
  <c r="Q23" i="3"/>
  <c r="O23" i="3"/>
  <c r="I23" i="3"/>
  <c r="A23" i="3" s="1"/>
  <c r="B23" i="3" s="1"/>
  <c r="Q22" i="3"/>
  <c r="O22" i="3"/>
  <c r="I22" i="3"/>
  <c r="A22" i="3" s="1"/>
  <c r="B22" i="3" s="1"/>
  <c r="Q21" i="3"/>
  <c r="O21" i="3"/>
  <c r="I21" i="3"/>
  <c r="A21" i="3" s="1"/>
  <c r="B21" i="3" s="1"/>
  <c r="Q20" i="3"/>
  <c r="O20" i="3"/>
  <c r="I20" i="3"/>
  <c r="A20" i="3" s="1"/>
  <c r="B20" i="3" s="1"/>
  <c r="Q19" i="3"/>
  <c r="O19" i="3"/>
  <c r="I19" i="3"/>
  <c r="A19" i="3" s="1"/>
  <c r="B19" i="3" s="1"/>
  <c r="Q18" i="3"/>
  <c r="A18" i="3"/>
  <c r="Q17" i="3"/>
  <c r="O17" i="3"/>
  <c r="I17" i="3"/>
  <c r="A17" i="3" s="1"/>
  <c r="B17" i="3" s="1"/>
  <c r="Q12" i="3"/>
  <c r="O12" i="3"/>
  <c r="I12" i="3"/>
  <c r="Q11" i="3"/>
  <c r="O11" i="3"/>
  <c r="I11" i="3"/>
  <c r="Q14" i="3"/>
  <c r="O14" i="3"/>
  <c r="I14" i="3"/>
  <c r="Q8" i="3"/>
  <c r="O8" i="3"/>
  <c r="I8" i="3"/>
  <c r="Q16" i="3"/>
  <c r="O16" i="3"/>
  <c r="I16" i="3"/>
  <c r="Q13" i="3"/>
  <c r="O13" i="3"/>
  <c r="I13" i="3"/>
  <c r="Q9" i="3"/>
  <c r="O9" i="3"/>
  <c r="I9" i="3"/>
  <c r="Q39" i="1"/>
  <c r="O39" i="1"/>
  <c r="M39" i="1"/>
  <c r="J39" i="1"/>
  <c r="I39" i="1"/>
  <c r="A39" i="1" s="1"/>
  <c r="B39" i="1" s="1"/>
  <c r="Q38" i="1"/>
  <c r="O38" i="1"/>
  <c r="M38" i="1"/>
  <c r="J38" i="1"/>
  <c r="I38" i="1"/>
  <c r="A38" i="1" s="1"/>
  <c r="B38" i="1" s="1"/>
  <c r="Q37" i="1"/>
  <c r="O37" i="1"/>
  <c r="M37" i="1"/>
  <c r="J37" i="1"/>
  <c r="I37" i="1"/>
  <c r="A37" i="1" s="1"/>
  <c r="B37" i="1" s="1"/>
  <c r="Q36" i="1"/>
  <c r="O36" i="1"/>
  <c r="M36" i="1"/>
  <c r="J36" i="1"/>
  <c r="I36" i="1"/>
  <c r="A36" i="1" s="1"/>
  <c r="B36" i="1" s="1"/>
  <c r="Q35" i="1"/>
  <c r="O35" i="1"/>
  <c r="M35" i="1"/>
  <c r="J35" i="1"/>
  <c r="I35" i="1"/>
  <c r="A35" i="1" s="1"/>
  <c r="B35" i="1" s="1"/>
  <c r="Q34" i="1"/>
  <c r="O34" i="1"/>
  <c r="M34" i="1"/>
  <c r="J34" i="1"/>
  <c r="I34" i="1"/>
  <c r="A34" i="1" s="1"/>
  <c r="B34" i="1" s="1"/>
  <c r="Q33" i="1"/>
  <c r="O33" i="1"/>
  <c r="M33" i="1"/>
  <c r="J33" i="1"/>
  <c r="I33" i="1"/>
  <c r="A33" i="1" s="1"/>
  <c r="B33" i="1" s="1"/>
  <c r="Q32" i="1"/>
  <c r="O32" i="1"/>
  <c r="M32" i="1"/>
  <c r="J32" i="1"/>
  <c r="I32" i="1"/>
  <c r="A32" i="1" s="1"/>
  <c r="B32" i="1" s="1"/>
  <c r="Q31" i="1"/>
  <c r="O31" i="1"/>
  <c r="M31" i="1"/>
  <c r="J31" i="1"/>
  <c r="I31" i="1"/>
  <c r="A31" i="1" s="1"/>
  <c r="B31" i="1" s="1"/>
  <c r="Q30" i="1"/>
  <c r="O30" i="1"/>
  <c r="M30" i="1"/>
  <c r="J30" i="1"/>
  <c r="I30" i="1"/>
  <c r="A30" i="1" s="1"/>
  <c r="B30" i="1" s="1"/>
  <c r="Q29" i="1"/>
  <c r="O29" i="1"/>
  <c r="M29" i="1"/>
  <c r="J29" i="1"/>
  <c r="I29" i="1"/>
  <c r="A29" i="1" s="1"/>
  <c r="B29" i="1" s="1"/>
  <c r="Q28" i="1"/>
  <c r="O28" i="1"/>
  <c r="M28" i="1"/>
  <c r="J28" i="1"/>
  <c r="I28" i="1"/>
  <c r="A28" i="1" s="1"/>
  <c r="B28" i="1" s="1"/>
  <c r="Q27" i="1"/>
  <c r="O27" i="1"/>
  <c r="M27" i="1"/>
  <c r="J27" i="1"/>
  <c r="I27" i="1"/>
  <c r="A27" i="1" s="1"/>
  <c r="B27" i="1" s="1"/>
  <c r="Q26" i="1"/>
  <c r="O26" i="1"/>
  <c r="M26" i="1"/>
  <c r="J26" i="1"/>
  <c r="I26" i="1"/>
  <c r="A26" i="1" s="1"/>
  <c r="B26" i="1" s="1"/>
  <c r="Q25" i="1"/>
  <c r="O25" i="1"/>
  <c r="J25" i="1"/>
  <c r="I25" i="1"/>
  <c r="A25" i="1" s="1"/>
  <c r="B25" i="1" s="1"/>
  <c r="Q24" i="1"/>
  <c r="O24" i="1"/>
  <c r="J24" i="1"/>
  <c r="I24" i="1"/>
  <c r="A24" i="1" s="1"/>
  <c r="B24" i="1" s="1"/>
  <c r="Q23" i="1"/>
  <c r="O23" i="1"/>
  <c r="J23" i="1"/>
  <c r="I23" i="1"/>
  <c r="A23" i="1" s="1"/>
  <c r="B23" i="1" s="1"/>
  <c r="Q22" i="1"/>
  <c r="O22" i="1"/>
  <c r="J22" i="1"/>
  <c r="I22" i="1"/>
  <c r="Q11" i="1"/>
  <c r="O11" i="1"/>
  <c r="J11" i="1"/>
  <c r="I11" i="1"/>
  <c r="Q14" i="1"/>
  <c r="O14" i="1"/>
  <c r="J14" i="1"/>
  <c r="I14" i="1"/>
  <c r="Q16" i="1"/>
  <c r="O16" i="1"/>
  <c r="J16" i="1"/>
  <c r="I16" i="1"/>
  <c r="Q13" i="1"/>
  <c r="O13" i="1"/>
  <c r="J13" i="1"/>
  <c r="I13" i="1"/>
  <c r="Q10" i="1"/>
  <c r="O10" i="1"/>
  <c r="J10" i="1"/>
  <c r="I10" i="1"/>
  <c r="Q19" i="1"/>
  <c r="O19" i="1"/>
  <c r="J19" i="1"/>
  <c r="I19" i="1"/>
  <c r="Q20" i="1"/>
  <c r="O20" i="1"/>
  <c r="J20" i="1"/>
  <c r="I20" i="1"/>
  <c r="Q8" i="1"/>
  <c r="O8" i="1"/>
  <c r="J8" i="1"/>
  <c r="I8" i="1"/>
  <c r="Q9" i="1"/>
  <c r="O9" i="1"/>
  <c r="J9" i="1"/>
  <c r="I9" i="1"/>
  <c r="J8" i="2"/>
  <c r="J14" i="2"/>
  <c r="J9" i="2"/>
  <c r="J12" i="2"/>
  <c r="J11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3" i="2"/>
  <c r="J15" i="2"/>
  <c r="Q42" i="2"/>
  <c r="O42" i="2"/>
  <c r="I42" i="2"/>
  <c r="A42" i="2" s="1"/>
  <c r="B42" i="2" s="1"/>
  <c r="Q41" i="2"/>
  <c r="O41" i="2"/>
  <c r="I41" i="2"/>
  <c r="A41" i="2" s="1"/>
  <c r="B41" i="2" s="1"/>
  <c r="Q40" i="2"/>
  <c r="O40" i="2"/>
  <c r="I40" i="2"/>
  <c r="A40" i="2" s="1"/>
  <c r="Q39" i="2"/>
  <c r="O39" i="2"/>
  <c r="I39" i="2"/>
  <c r="A39" i="2" s="1"/>
  <c r="Q38" i="2"/>
  <c r="O38" i="2"/>
  <c r="I38" i="2"/>
  <c r="A38" i="2" s="1"/>
  <c r="Q37" i="2"/>
  <c r="O37" i="2"/>
  <c r="I37" i="2"/>
  <c r="A37" i="2" s="1"/>
  <c r="Q36" i="2"/>
  <c r="O36" i="2"/>
  <c r="I36" i="2"/>
  <c r="A36" i="2" s="1"/>
  <c r="Q35" i="2"/>
  <c r="O35" i="2"/>
  <c r="I35" i="2"/>
  <c r="A35" i="2" s="1"/>
  <c r="Q34" i="2"/>
  <c r="O34" i="2"/>
  <c r="I34" i="2"/>
  <c r="A34" i="2" s="1"/>
  <c r="Q33" i="2"/>
  <c r="O33" i="2"/>
  <c r="I33" i="2"/>
  <c r="A33" i="2" s="1"/>
  <c r="Q32" i="2"/>
  <c r="O32" i="2"/>
  <c r="I32" i="2"/>
  <c r="A32" i="2" s="1"/>
  <c r="Q31" i="2"/>
  <c r="O31" i="2"/>
  <c r="I31" i="2"/>
  <c r="A31" i="2" s="1"/>
  <c r="Q30" i="2"/>
  <c r="O30" i="2"/>
  <c r="I30" i="2"/>
  <c r="A30" i="2" s="1"/>
  <c r="Q29" i="2"/>
  <c r="O29" i="2"/>
  <c r="I29" i="2"/>
  <c r="A29" i="2" s="1"/>
  <c r="Q28" i="2"/>
  <c r="O28" i="2"/>
  <c r="I28" i="2"/>
  <c r="A28" i="2" s="1"/>
  <c r="Q27" i="2"/>
  <c r="O27" i="2"/>
  <c r="I27" i="2"/>
  <c r="A27" i="2" s="1"/>
  <c r="Q26" i="2"/>
  <c r="O26" i="2"/>
  <c r="I26" i="2"/>
  <c r="A26" i="2" s="1"/>
  <c r="Q25" i="2"/>
  <c r="O25" i="2"/>
  <c r="I25" i="2"/>
  <c r="A25" i="2" s="1"/>
  <c r="Q24" i="2"/>
  <c r="O24" i="2"/>
  <c r="I24" i="2"/>
  <c r="A24" i="2" s="1"/>
  <c r="Q23" i="2"/>
  <c r="O23" i="2"/>
  <c r="I23" i="2"/>
  <c r="A23" i="2" s="1"/>
  <c r="Q22" i="2"/>
  <c r="O22" i="2"/>
  <c r="I22" i="2"/>
  <c r="A22" i="2" s="1"/>
  <c r="Q21" i="2"/>
  <c r="O21" i="2"/>
  <c r="I21" i="2"/>
  <c r="A21" i="2" s="1"/>
  <c r="Q20" i="2"/>
  <c r="O20" i="2"/>
  <c r="I20" i="2"/>
  <c r="A20" i="2" s="1"/>
  <c r="Q19" i="2"/>
  <c r="O19" i="2"/>
  <c r="I19" i="2"/>
  <c r="A19" i="2" s="1"/>
  <c r="Q18" i="2"/>
  <c r="A18" i="2"/>
  <c r="Q17" i="2"/>
  <c r="O17" i="2"/>
  <c r="I17" i="2"/>
  <c r="A17" i="2" s="1"/>
  <c r="Q16" i="2"/>
  <c r="O16" i="2"/>
  <c r="I16" i="2"/>
  <c r="A16" i="2" s="1"/>
  <c r="I11" i="2"/>
  <c r="I12" i="2"/>
  <c r="I9" i="2"/>
  <c r="I14" i="2"/>
  <c r="I8" i="2"/>
  <c r="I13" i="2"/>
  <c r="I15" i="2"/>
  <c r="A10" i="5" l="1"/>
  <c r="A10" i="4"/>
  <c r="A10" i="2"/>
  <c r="A10" i="3"/>
  <c r="A18" i="1"/>
  <c r="A15" i="1"/>
  <c r="A12" i="1"/>
  <c r="A21" i="1"/>
  <c r="A19" i="4"/>
  <c r="A11" i="3"/>
  <c r="A13" i="3"/>
  <c r="A15" i="3"/>
  <c r="A8" i="5"/>
  <c r="A11" i="5"/>
  <c r="A14" i="5"/>
  <c r="A13" i="5"/>
  <c r="A9" i="5"/>
  <c r="A12" i="4"/>
  <c r="A11" i="4"/>
  <c r="A16" i="4"/>
  <c r="A15" i="4"/>
  <c r="A14" i="4"/>
  <c r="A17" i="4"/>
  <c r="A18" i="4"/>
  <c r="A8" i="3"/>
  <c r="A12" i="3"/>
  <c r="A16" i="3"/>
  <c r="A14" i="3"/>
  <c r="A9" i="3"/>
  <c r="A22" i="1"/>
  <c r="A10" i="1"/>
  <c r="A11" i="1"/>
  <c r="A14" i="1"/>
  <c r="A8" i="1"/>
  <c r="A9" i="1"/>
  <c r="A16" i="1"/>
  <c r="A13" i="1"/>
  <c r="A20" i="1"/>
  <c r="A19" i="1"/>
  <c r="A12" i="2"/>
  <c r="A14" i="2"/>
  <c r="A11" i="2"/>
  <c r="A9" i="2"/>
  <c r="A13" i="2"/>
  <c r="A15" i="2"/>
  <c r="B20" i="2" s="1"/>
  <c r="U72" i="6"/>
  <c r="P72" i="6"/>
  <c r="O72" i="6"/>
  <c r="K72" i="6"/>
  <c r="W72" i="6" s="1"/>
  <c r="X72" i="6" s="1"/>
  <c r="J72" i="6"/>
  <c r="U68" i="6"/>
  <c r="P68" i="6"/>
  <c r="O68" i="6"/>
  <c r="K68" i="6"/>
  <c r="W68" i="6" s="1"/>
  <c r="X68" i="6" s="1"/>
  <c r="J68" i="6"/>
  <c r="U64" i="6"/>
  <c r="P64" i="6"/>
  <c r="O64" i="6"/>
  <c r="K64" i="6"/>
  <c r="W64" i="6" s="1"/>
  <c r="X64" i="6" s="1"/>
  <c r="U48" i="6"/>
  <c r="O48" i="6"/>
  <c r="J48" i="6"/>
  <c r="U44" i="6"/>
  <c r="O44" i="6"/>
  <c r="J44" i="6"/>
  <c r="B16" i="3" l="1"/>
  <c r="B13" i="3"/>
  <c r="K40" i="6"/>
  <c r="W40" i="6" s="1"/>
  <c r="B10" i="3"/>
  <c r="B19" i="4"/>
  <c r="K32" i="6"/>
  <c r="W32" i="6" s="1"/>
  <c r="K36" i="6"/>
  <c r="W36" i="6" s="1"/>
  <c r="K28" i="6"/>
  <c r="W28" i="6" s="1"/>
  <c r="K20" i="6"/>
  <c r="W20" i="6" s="1"/>
  <c r="K16" i="6"/>
  <c r="W16" i="6" s="1"/>
  <c r="K24" i="6"/>
  <c r="W24" i="6" s="1"/>
  <c r="K12" i="6"/>
  <c r="W12" i="6" s="1"/>
  <c r="K8" i="6"/>
  <c r="W8" i="6" s="1"/>
  <c r="B17" i="1"/>
  <c r="B18" i="1"/>
  <c r="B15" i="1"/>
  <c r="B12" i="1"/>
  <c r="B16" i="1"/>
  <c r="B20" i="1"/>
  <c r="B14" i="1"/>
  <c r="B9" i="1"/>
  <c r="B11" i="1"/>
  <c r="B21" i="1"/>
  <c r="B22" i="1"/>
  <c r="B19" i="1"/>
  <c r="B13" i="1"/>
  <c r="B10" i="1"/>
  <c r="B12" i="3"/>
  <c r="B11" i="3"/>
  <c r="B9" i="3"/>
  <c r="B14" i="3"/>
  <c r="B15" i="3"/>
  <c r="B10" i="4"/>
  <c r="K48" i="6"/>
  <c r="W48" i="6" s="1"/>
  <c r="B10" i="5"/>
  <c r="B12" i="5"/>
  <c r="B10" i="2"/>
  <c r="B8" i="5"/>
  <c r="B11" i="5"/>
  <c r="B9" i="5"/>
  <c r="B13" i="5"/>
  <c r="B14" i="5"/>
  <c r="B9" i="4"/>
  <c r="B8" i="4"/>
  <c r="B15" i="4"/>
  <c r="B11" i="4"/>
  <c r="B18" i="4"/>
  <c r="B17" i="4"/>
  <c r="B13" i="4"/>
  <c r="B12" i="4"/>
  <c r="B16" i="4"/>
  <c r="B14" i="4"/>
  <c r="B8" i="3"/>
  <c r="B8" i="1"/>
  <c r="B13" i="2"/>
  <c r="B37" i="2"/>
  <c r="B21" i="2"/>
  <c r="B33" i="2"/>
  <c r="B35" i="2"/>
  <c r="B15" i="2"/>
  <c r="B12" i="2"/>
  <c r="B27" i="2"/>
  <c r="B19" i="2"/>
  <c r="B25" i="2"/>
  <c r="B23" i="2"/>
  <c r="B22" i="2"/>
  <c r="B29" i="2"/>
  <c r="B39" i="2"/>
  <c r="B14" i="2"/>
  <c r="B8" i="2"/>
  <c r="B31" i="2"/>
  <c r="B17" i="2"/>
  <c r="B16" i="2"/>
  <c r="B9" i="2"/>
  <c r="B38" i="2"/>
  <c r="B36" i="2"/>
  <c r="B11" i="2"/>
  <c r="B32" i="2"/>
  <c r="B34" i="2"/>
  <c r="B28" i="2"/>
  <c r="B30" i="2"/>
  <c r="B24" i="2"/>
  <c r="B26" i="2"/>
  <c r="B40" i="2"/>
  <c r="K44" i="6"/>
  <c r="W44" i="6" s="1"/>
  <c r="X40" i="6" l="1"/>
  <c r="X36" i="6"/>
  <c r="X32" i="6"/>
  <c r="X28" i="6"/>
  <c r="X20" i="6"/>
  <c r="X24" i="6"/>
  <c r="X16" i="6"/>
  <c r="X12" i="6"/>
  <c r="X8" i="6"/>
  <c r="X48" i="6"/>
  <c r="X44" i="6"/>
</calcChain>
</file>

<file path=xl/sharedStrings.xml><?xml version="1.0" encoding="utf-8"?>
<sst xmlns="http://schemas.openxmlformats.org/spreadsheetml/2006/main" count="687" uniqueCount="192">
  <si>
    <t>CFU MUSCULATION 24.03.2024 - ORLEANS</t>
  </si>
  <si>
    <t>Catégorie : FEMMES +57kg</t>
  </si>
  <si>
    <t>Nom Exo</t>
  </si>
  <si>
    <t>Squats</t>
  </si>
  <si>
    <t>Résistance Dev. Couché</t>
  </si>
  <si>
    <t>Epreuve PdC</t>
  </si>
  <si>
    <t xml:space="preserve">SCORE </t>
  </si>
  <si>
    <t>NOMS</t>
  </si>
  <si>
    <t>Prénoms</t>
  </si>
  <si>
    <t>POIDS</t>
  </si>
  <si>
    <t>Université</t>
  </si>
  <si>
    <t>NAT</t>
  </si>
  <si>
    <t>Pl.</t>
  </si>
  <si>
    <t>Maintien iso Traction supi</t>
  </si>
  <si>
    <t>5 tirages Rameur</t>
  </si>
  <si>
    <t>charge max</t>
  </si>
  <si>
    <t xml:space="preserve">nb de reps </t>
  </si>
  <si>
    <t>temps (s)</t>
  </si>
  <si>
    <t>P max (Watt)</t>
  </si>
  <si>
    <t>Place</t>
  </si>
  <si>
    <t>F</t>
  </si>
  <si>
    <t>Catégorie : FEMMES -57kg</t>
  </si>
  <si>
    <t>Catégorie : HOMMES -70kg</t>
  </si>
  <si>
    <t>Catégorie : HOMMES +80kg</t>
  </si>
  <si>
    <t>Catégorie : HOMMES -80kg</t>
  </si>
  <si>
    <t>Poids</t>
  </si>
  <si>
    <t>Place finale 
de l'Equipe</t>
  </si>
  <si>
    <t>Charges</t>
  </si>
  <si>
    <t>total 
équipe</t>
  </si>
  <si>
    <t>Temps en secondes</t>
  </si>
  <si>
    <t>Nb de reps au Développé</t>
  </si>
  <si>
    <t>nb de calories rameur</t>
  </si>
  <si>
    <t>Total</t>
  </si>
  <si>
    <t>H</t>
  </si>
  <si>
    <t xml:space="preserve"> </t>
  </si>
  <si>
    <t>Classement Université par équipe</t>
  </si>
  <si>
    <t>Sexe</t>
  </si>
  <si>
    <t>Relais - Pompes</t>
  </si>
  <si>
    <t>Temps (s)</t>
  </si>
  <si>
    <t>Tractions</t>
  </si>
  <si>
    <t>tps (s)</t>
  </si>
  <si>
    <t xml:space="preserve">Poids à mettre </t>
  </si>
  <si>
    <t>Nbr de reps</t>
  </si>
  <si>
    <t>TOUZAIN</t>
  </si>
  <si>
    <t>ANOUK</t>
  </si>
  <si>
    <t>BERTIN</t>
  </si>
  <si>
    <t>GWENOLA</t>
  </si>
  <si>
    <t>HUND</t>
  </si>
  <si>
    <t>Delphine</t>
  </si>
  <si>
    <t>DOUCE</t>
  </si>
  <si>
    <t>EMILIE</t>
  </si>
  <si>
    <t>ARNAUD</t>
  </si>
  <si>
    <t>ENORA</t>
  </si>
  <si>
    <t>LASRY</t>
  </si>
  <si>
    <t>REBECCA</t>
  </si>
  <si>
    <t>U. Clermont Auv. STAPS</t>
  </si>
  <si>
    <t>U Montpellier STAPS</t>
  </si>
  <si>
    <t>Université de Picardie</t>
  </si>
  <si>
    <t>A.S. UNIVERSITÉ ORLÉANS</t>
  </si>
  <si>
    <t>UNIVERSITE PARIS 1</t>
  </si>
  <si>
    <t>BASTIDE</t>
  </si>
  <si>
    <t>OCEANE</t>
  </si>
  <si>
    <t>CHOFFEL</t>
  </si>
  <si>
    <t>ELEONA</t>
  </si>
  <si>
    <t>VERCASSON</t>
  </si>
  <si>
    <t>LISA</t>
  </si>
  <si>
    <t>MEGUERBA</t>
  </si>
  <si>
    <t>CAMILLE</t>
  </si>
  <si>
    <t>BRASI</t>
  </si>
  <si>
    <t>LEA</t>
  </si>
  <si>
    <t>BAUDET-REVY</t>
  </si>
  <si>
    <t>CLARA</t>
  </si>
  <si>
    <t>DELMOTTE</t>
  </si>
  <si>
    <t>CHABANON</t>
  </si>
  <si>
    <t>Célia</t>
  </si>
  <si>
    <t>GILET</t>
  </si>
  <si>
    <t>Manon</t>
  </si>
  <si>
    <t>JAR</t>
  </si>
  <si>
    <t>Kathleen</t>
  </si>
  <si>
    <t>MONTAIS</t>
  </si>
  <si>
    <t>Emilie</t>
  </si>
  <si>
    <t>MOREAU</t>
  </si>
  <si>
    <t>DORALICIA</t>
  </si>
  <si>
    <t>GIRARD</t>
  </si>
  <si>
    <t>LUCIE</t>
  </si>
  <si>
    <t>JANNOT</t>
  </si>
  <si>
    <t>ALICE</t>
  </si>
  <si>
    <t>AS URCA Reims</t>
  </si>
  <si>
    <t>AS INP</t>
  </si>
  <si>
    <t>MARTIN</t>
  </si>
  <si>
    <t>MATEO</t>
  </si>
  <si>
    <t>LEJAS</t>
  </si>
  <si>
    <t>MATHIEU</t>
  </si>
  <si>
    <t>COLON</t>
  </si>
  <si>
    <t>BENJAMIN</t>
  </si>
  <si>
    <t>MONTEIRO</t>
  </si>
  <si>
    <t>THEO</t>
  </si>
  <si>
    <t>CAUDROY</t>
  </si>
  <si>
    <t>ALESSIO</t>
  </si>
  <si>
    <t>GLISE</t>
  </si>
  <si>
    <t>KEVIN</t>
  </si>
  <si>
    <t>TURGUT</t>
  </si>
  <si>
    <t>TEOMAN</t>
  </si>
  <si>
    <t>REHAIMA</t>
  </si>
  <si>
    <t>NASSIM</t>
  </si>
  <si>
    <t>WASSELIN</t>
  </si>
  <si>
    <t>LUCAS</t>
  </si>
  <si>
    <t>AS Univ. de Tours</t>
  </si>
  <si>
    <t>SANNAJUST</t>
  </si>
  <si>
    <t>EMILE</t>
  </si>
  <si>
    <t>HUGBART</t>
  </si>
  <si>
    <t>MAXIME</t>
  </si>
  <si>
    <t>BRANCOURT</t>
  </si>
  <si>
    <t>AYMERIC</t>
  </si>
  <si>
    <t>KIZILOGLU</t>
  </si>
  <si>
    <t>HASAN</t>
  </si>
  <si>
    <t>MONGIS</t>
  </si>
  <si>
    <t>REY</t>
  </si>
  <si>
    <t>Dorian</t>
  </si>
  <si>
    <t>CROZET</t>
  </si>
  <si>
    <t>Romain</t>
  </si>
  <si>
    <t>ESTIENNE</t>
  </si>
  <si>
    <t>Arthur</t>
  </si>
  <si>
    <t>VERRIER</t>
  </si>
  <si>
    <t>Mathéo</t>
  </si>
  <si>
    <t>Lucas</t>
  </si>
  <si>
    <t>ROUSSEAU</t>
  </si>
  <si>
    <t>SAUZET</t>
  </si>
  <si>
    <t>Jules</t>
  </si>
  <si>
    <t>CARLIER</t>
  </si>
  <si>
    <t>STEVEN</t>
  </si>
  <si>
    <t>NOURTIER</t>
  </si>
  <si>
    <t>RAPHAEL</t>
  </si>
  <si>
    <t>BALESTER</t>
  </si>
  <si>
    <t>Louis</t>
  </si>
  <si>
    <t>DEGRON</t>
  </si>
  <si>
    <t>GABRIEL</t>
  </si>
  <si>
    <t>GALLAND</t>
  </si>
  <si>
    <t>JOEY</t>
  </si>
  <si>
    <t>PINTO DO COUTO</t>
  </si>
  <si>
    <t>ALEXANDRE</t>
  </si>
  <si>
    <t>AUBERT</t>
  </si>
  <si>
    <t>Teddy</t>
  </si>
  <si>
    <t>Université Montpellier STAPS 1</t>
  </si>
  <si>
    <t>Université Montpellier STAPS 2</t>
  </si>
  <si>
    <t>Université Montpellier STAPS 3</t>
  </si>
  <si>
    <t>Enora</t>
  </si>
  <si>
    <t>Doralicia</t>
  </si>
  <si>
    <t xml:space="preserve">CROZET </t>
  </si>
  <si>
    <t>ASU Orléans 1</t>
  </si>
  <si>
    <t xml:space="preserve">DEGRON </t>
  </si>
  <si>
    <t>Gabriel</t>
  </si>
  <si>
    <t xml:space="preserve">MARTIN </t>
  </si>
  <si>
    <t>U.F.R STAPS MONTPELLIER</t>
  </si>
  <si>
    <t>Cléo</t>
  </si>
  <si>
    <t xml:space="preserve">CORONE </t>
  </si>
  <si>
    <t>DELOIGON</t>
  </si>
  <si>
    <t>Andréa</t>
  </si>
  <si>
    <t>DOUTAN</t>
  </si>
  <si>
    <t>Julie</t>
  </si>
  <si>
    <t>Joey</t>
  </si>
  <si>
    <t>MOTAIS</t>
  </si>
  <si>
    <t>Nassim</t>
  </si>
  <si>
    <t>Mateo</t>
  </si>
  <si>
    <t>Lucie</t>
  </si>
  <si>
    <t>Alexandre</t>
  </si>
  <si>
    <t>Université de Reims ( AS URCA)</t>
  </si>
  <si>
    <t>UFR STAPS Clermont Ferrand</t>
  </si>
  <si>
    <t>CHOFFEC</t>
  </si>
  <si>
    <t>Léa</t>
  </si>
  <si>
    <t>Benjamin</t>
  </si>
  <si>
    <t>Eléona</t>
  </si>
  <si>
    <t>STAPS Clermont</t>
  </si>
  <si>
    <t>Anouk</t>
  </si>
  <si>
    <t>Emile</t>
  </si>
  <si>
    <t>Gwenola</t>
  </si>
  <si>
    <t>STAPS Amiens</t>
  </si>
  <si>
    <t>Clara</t>
  </si>
  <si>
    <t>Maxime</t>
  </si>
  <si>
    <t>Hasan</t>
  </si>
  <si>
    <t>UPJV Amiens</t>
  </si>
  <si>
    <t>Aymeric</t>
  </si>
  <si>
    <t>Steven</t>
  </si>
  <si>
    <t>UCA</t>
  </si>
  <si>
    <t>Mathieu</t>
  </si>
  <si>
    <t>Camille</t>
  </si>
  <si>
    <t>Lisa</t>
  </si>
  <si>
    <t>ASU Orléans 2</t>
  </si>
  <si>
    <t>*</t>
  </si>
  <si>
    <t>Place avant Finale</t>
  </si>
  <si>
    <t>FINALE</t>
  </si>
  <si>
    <t>Classement (il n'y a pas d'exequo)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</si>
</sst>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_)"/>
    <numFmt numFmtId="165" formatCode="0_ ;[Red]\-0\ "/>
    <numFmt numFmtId="166" formatCode="0.0_)"/>
    <numFmt numFmtId="167" formatCode="0.00_ ;[Red]\-0.00\ "/>
    <numFmt numFmtId="168" formatCode="0_)"/>
  </numFmts>
  <fonts count="31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2"/>
      <name val="Calibri"/>
      <family val="2"/>
    </font>
    <font>
      <b/>
      <i/>
      <sz val="22"/>
      <name val="Calibri"/>
      <family val="2"/>
    </font>
    <font>
      <b/>
      <sz val="22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24"/>
      <color theme="0"/>
      <name val="Calibri"/>
      <family val="2"/>
    </font>
    <font>
      <b/>
      <sz val="36"/>
      <color theme="0"/>
      <name val="Calibri"/>
      <family val="2"/>
    </font>
    <font>
      <sz val="12"/>
      <color theme="1"/>
      <name val="Avenir Next LT Pro"/>
      <family val="2"/>
    </font>
    <font>
      <sz val="14"/>
      <color theme="1"/>
      <name val="Avenir Next LT Pro"/>
      <family val="2"/>
    </font>
    <font>
      <b/>
      <sz val="14"/>
      <color rgb="FF00B05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 style="medium">
        <color auto="1"/>
      </top>
      <bottom/>
      <diagonal/>
    </border>
    <border>
      <left style="medium">
        <color indexed="64"/>
      </left>
      <right style="thick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5" fontId="10" fillId="8" borderId="26" xfId="0" applyNumberFormat="1" applyFont="1" applyFill="1" applyBorder="1" applyAlignment="1">
      <alignment horizontal="center" vertical="center"/>
    </xf>
    <xf numFmtId="165" fontId="10" fillId="8" borderId="27" xfId="0" applyNumberFormat="1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2" fontId="13" fillId="0" borderId="29" xfId="0" applyNumberFormat="1" applyFont="1" applyBorder="1" applyAlignment="1" applyProtection="1">
      <alignment horizontal="center" vertical="center"/>
      <protection locked="0"/>
    </xf>
    <xf numFmtId="4" fontId="14" fillId="0" borderId="28" xfId="0" applyNumberFormat="1" applyFont="1" applyBorder="1" applyAlignment="1" applyProtection="1">
      <alignment horizontal="center" vertical="center" wrapText="1"/>
      <protection locked="0"/>
    </xf>
    <xf numFmtId="166" fontId="15" fillId="0" borderId="29" xfId="0" applyNumberFormat="1" applyFont="1" applyBorder="1" applyAlignment="1" applyProtection="1">
      <alignment horizontal="center" vertical="center"/>
      <protection locked="0"/>
    </xf>
    <xf numFmtId="165" fontId="17" fillId="9" borderId="30" xfId="0" applyNumberFormat="1" applyFont="1" applyFill="1" applyBorder="1" applyAlignment="1">
      <alignment horizontal="center" vertical="center"/>
    </xf>
    <xf numFmtId="165" fontId="17" fillId="9" borderId="31" xfId="0" applyNumberFormat="1" applyFont="1" applyFill="1" applyBorder="1" applyAlignment="1">
      <alignment horizontal="center" vertical="center"/>
    </xf>
    <xf numFmtId="165" fontId="16" fillId="4" borderId="24" xfId="0" applyNumberFormat="1" applyFont="1" applyFill="1" applyBorder="1" applyAlignment="1" applyProtection="1">
      <alignment horizontal="center" vertical="center"/>
      <protection locked="0"/>
    </xf>
    <xf numFmtId="165" fontId="18" fillId="4" borderId="24" xfId="0" applyNumberFormat="1" applyFont="1" applyFill="1" applyBorder="1" applyAlignment="1" applyProtection="1">
      <alignment horizontal="center" vertical="center"/>
      <protection locked="0"/>
    </xf>
    <xf numFmtId="165" fontId="17" fillId="5" borderId="24" xfId="0" applyNumberFormat="1" applyFont="1" applyFill="1" applyBorder="1" applyAlignment="1" applyProtection="1">
      <alignment horizontal="center" vertical="center"/>
      <protection locked="0"/>
    </xf>
    <xf numFmtId="165" fontId="16" fillId="4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165" fontId="17" fillId="9" borderId="34" xfId="0" applyNumberFormat="1" applyFont="1" applyFill="1" applyBorder="1" applyAlignment="1">
      <alignment horizontal="center" vertical="center"/>
    </xf>
    <xf numFmtId="165" fontId="17" fillId="9" borderId="35" xfId="0" applyNumberFormat="1" applyFont="1" applyFill="1" applyBorder="1" applyAlignment="1">
      <alignment horizontal="center" vertical="center"/>
    </xf>
    <xf numFmtId="165" fontId="16" fillId="4" borderId="33" xfId="0" applyNumberFormat="1" applyFont="1" applyFill="1" applyBorder="1" applyAlignment="1" applyProtection="1">
      <alignment horizontal="center" vertical="center"/>
      <protection locked="0"/>
    </xf>
    <xf numFmtId="167" fontId="16" fillId="5" borderId="33" xfId="0" applyNumberFormat="1" applyFont="1" applyFill="1" applyBorder="1" applyAlignment="1" applyProtection="1">
      <alignment horizontal="center" vertical="center"/>
      <protection locked="0"/>
    </xf>
    <xf numFmtId="167" fontId="16" fillId="13" borderId="24" xfId="0" applyNumberFormat="1" applyFont="1" applyFill="1" applyBorder="1" applyAlignment="1" applyProtection="1">
      <alignment horizontal="center" vertical="center"/>
      <protection locked="0"/>
    </xf>
    <xf numFmtId="167" fontId="16" fillId="13" borderId="14" xfId="0" applyNumberFormat="1" applyFont="1" applyFill="1" applyBorder="1" applyAlignment="1" applyProtection="1">
      <alignment horizontal="center" vertical="center"/>
      <protection locked="0"/>
    </xf>
    <xf numFmtId="167" fontId="16" fillId="13" borderId="33" xfId="0" applyNumberFormat="1" applyFont="1" applyFill="1" applyBorder="1" applyAlignment="1" applyProtection="1">
      <alignment horizontal="center" vertical="center"/>
      <protection locked="0"/>
    </xf>
    <xf numFmtId="167" fontId="19" fillId="13" borderId="24" xfId="0" applyNumberFormat="1" applyFont="1" applyFill="1" applyBorder="1" applyAlignment="1" applyProtection="1">
      <alignment horizontal="center" vertical="center"/>
      <protection locked="0"/>
    </xf>
    <xf numFmtId="165" fontId="10" fillId="8" borderId="37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12" fillId="0" borderId="32" xfId="0" applyFont="1" applyBorder="1" applyAlignment="1" applyProtection="1">
      <alignment horizontal="left" vertical="center"/>
      <protection locked="0"/>
    </xf>
    <xf numFmtId="2" fontId="13" fillId="0" borderId="32" xfId="0" applyNumberFormat="1" applyFont="1" applyBorder="1" applyAlignment="1" applyProtection="1">
      <alignment horizontal="center" vertical="center"/>
      <protection locked="0"/>
    </xf>
    <xf numFmtId="4" fontId="14" fillId="0" borderId="38" xfId="0" applyNumberFormat="1" applyFont="1" applyBorder="1" applyAlignment="1" applyProtection="1">
      <alignment horizontal="center" vertical="center" wrapText="1"/>
      <protection locked="0"/>
    </xf>
    <xf numFmtId="166" fontId="15" fillId="0" borderId="32" xfId="0" applyNumberFormat="1" applyFont="1" applyBorder="1" applyAlignment="1" applyProtection="1">
      <alignment horizontal="center" vertical="center"/>
      <protection locked="0"/>
    </xf>
    <xf numFmtId="1" fontId="2" fillId="15" borderId="4" xfId="0" applyNumberFormat="1" applyFont="1" applyFill="1" applyBorder="1" applyAlignment="1" applyProtection="1">
      <alignment vertical="center"/>
      <protection locked="0"/>
    </xf>
    <xf numFmtId="0" fontId="2" fillId="15" borderId="4" xfId="0" applyFont="1" applyFill="1" applyBorder="1" applyAlignment="1" applyProtection="1">
      <alignment vertical="center"/>
      <protection locked="0"/>
    </xf>
    <xf numFmtId="0" fontId="20" fillId="0" borderId="0" xfId="0" applyFont="1"/>
    <xf numFmtId="1" fontId="2" fillId="15" borderId="1" xfId="0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9" fillId="7" borderId="30" xfId="0" applyNumberFormat="1" applyFont="1" applyFill="1" applyBorder="1" applyAlignment="1">
      <alignment horizontal="center" vertical="center"/>
    </xf>
    <xf numFmtId="1" fontId="9" fillId="7" borderId="30" xfId="0" applyNumberFormat="1" applyFont="1" applyFill="1" applyBorder="1" applyAlignment="1">
      <alignment horizontal="center" vertical="center" wrapText="1"/>
    </xf>
    <xf numFmtId="1" fontId="9" fillId="7" borderId="48" xfId="0" applyNumberFormat="1" applyFont="1" applyFill="1" applyBorder="1" applyAlignment="1">
      <alignment horizontal="center" vertical="center"/>
    </xf>
    <xf numFmtId="1" fontId="9" fillId="7" borderId="48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/>
    </xf>
    <xf numFmtId="4" fontId="23" fillId="12" borderId="19" xfId="0" applyNumberFormat="1" applyFont="1" applyFill="1" applyBorder="1" applyAlignment="1" applyProtection="1">
      <alignment horizontal="center" vertical="center"/>
      <protection locked="0"/>
    </xf>
    <xf numFmtId="166" fontId="15" fillId="0" borderId="48" xfId="0" applyNumberFormat="1" applyFont="1" applyBorder="1" applyAlignment="1" applyProtection="1">
      <alignment horizontal="center" vertical="center"/>
      <protection locked="0"/>
    </xf>
    <xf numFmtId="168" fontId="15" fillId="16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165" fontId="17" fillId="12" borderId="5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168" fontId="15" fillId="16" borderId="0" xfId="0" applyNumberFormat="1" applyFont="1" applyFill="1" applyAlignment="1" applyProtection="1">
      <alignment horizontal="center" vertical="center"/>
      <protection locked="0"/>
    </xf>
    <xf numFmtId="1" fontId="15" fillId="9" borderId="28" xfId="0" applyNumberFormat="1" applyFont="1" applyFill="1" applyBorder="1" applyAlignment="1" applyProtection="1">
      <alignment horizontal="center" vertical="center"/>
      <protection locked="0"/>
    </xf>
    <xf numFmtId="165" fontId="17" fillId="17" borderId="60" xfId="0" applyNumberFormat="1" applyFont="1" applyFill="1" applyBorder="1" applyAlignment="1">
      <alignment horizontal="center" vertical="center"/>
    </xf>
    <xf numFmtId="165" fontId="17" fillId="17" borderId="5" xfId="0" applyNumberFormat="1" applyFont="1" applyFill="1" applyBorder="1" applyAlignment="1">
      <alignment horizontal="center" vertical="center"/>
    </xf>
    <xf numFmtId="168" fontId="15" fillId="16" borderId="52" xfId="0" applyNumberFormat="1" applyFont="1" applyFill="1" applyBorder="1" applyAlignment="1" applyProtection="1">
      <alignment horizontal="center" vertical="center"/>
      <protection locked="0"/>
    </xf>
    <xf numFmtId="165" fontId="17" fillId="17" borderId="64" xfId="0" applyNumberFormat="1" applyFont="1" applyFill="1" applyBorder="1" applyAlignment="1">
      <alignment horizontal="center" vertical="center"/>
    </xf>
    <xf numFmtId="165" fontId="17" fillId="17" borderId="8" xfId="0" applyNumberFormat="1" applyFont="1" applyFill="1" applyBorder="1" applyAlignment="1">
      <alignment horizontal="center" vertical="center"/>
    </xf>
    <xf numFmtId="1" fontId="16" fillId="19" borderId="24" xfId="0" applyNumberFormat="1" applyFont="1" applyFill="1" applyBorder="1" applyAlignment="1" applyProtection="1">
      <alignment horizontal="center" vertical="center"/>
      <protection locked="0"/>
    </xf>
    <xf numFmtId="1" fontId="16" fillId="19" borderId="28" xfId="0" applyNumberFormat="1" applyFont="1" applyFill="1" applyBorder="1" applyAlignment="1" applyProtection="1">
      <alignment horizontal="center" vertical="center"/>
      <protection locked="0"/>
    </xf>
    <xf numFmtId="165" fontId="17" fillId="19" borderId="65" xfId="0" applyNumberFormat="1" applyFont="1" applyFill="1" applyBorder="1" applyAlignment="1">
      <alignment horizontal="center" vertical="center"/>
    </xf>
    <xf numFmtId="165" fontId="17" fillId="19" borderId="26" xfId="0" applyNumberFormat="1" applyFont="1" applyFill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0" fillId="19" borderId="0" xfId="0" applyFill="1"/>
    <xf numFmtId="168" fontId="15" fillId="0" borderId="52" xfId="0" applyNumberFormat="1" applyFont="1" applyBorder="1" applyAlignment="1" applyProtection="1">
      <alignment horizontal="center" vertical="center"/>
      <protection locked="0"/>
    </xf>
    <xf numFmtId="168" fontId="15" fillId="0" borderId="69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168" fontId="15" fillId="0" borderId="28" xfId="0" applyNumberFormat="1" applyFont="1" applyBorder="1" applyAlignment="1" applyProtection="1">
      <alignment horizontal="center" vertical="center"/>
      <protection locked="0"/>
    </xf>
    <xf numFmtId="168" fontId="15" fillId="0" borderId="0" xfId="0" applyNumberFormat="1" applyFont="1" applyAlignment="1" applyProtection="1">
      <alignment horizontal="center" vertical="center"/>
      <protection locked="0"/>
    </xf>
    <xf numFmtId="168" fontId="15" fillId="0" borderId="4" xfId="0" applyNumberFormat="1" applyFont="1" applyBorder="1" applyAlignment="1" applyProtection="1">
      <alignment horizontal="center" vertical="center"/>
      <protection locked="0"/>
    </xf>
    <xf numFmtId="1" fontId="15" fillId="0" borderId="28" xfId="0" applyNumberFormat="1" applyFont="1" applyBorder="1" applyAlignment="1" applyProtection="1">
      <alignment horizontal="center" vertical="center"/>
      <protection locked="0"/>
    </xf>
    <xf numFmtId="166" fontId="15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166" fontId="15" fillId="0" borderId="0" xfId="0" applyNumberFormat="1" applyFont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left" vertical="center"/>
      <protection locked="0"/>
    </xf>
    <xf numFmtId="0" fontId="13" fillId="0" borderId="56" xfId="0" applyFont="1" applyBorder="1" applyAlignment="1" applyProtection="1">
      <alignment horizontal="left" vertical="center"/>
      <protection locked="0"/>
    </xf>
    <xf numFmtId="166" fontId="1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166" fontId="15" fillId="0" borderId="52" xfId="0" applyNumberFormat="1" applyFont="1" applyBorder="1" applyAlignment="1" applyProtection="1">
      <alignment horizontal="center" vertical="center"/>
      <protection locked="0"/>
    </xf>
    <xf numFmtId="1" fontId="16" fillId="19" borderId="30" xfId="0" applyNumberFormat="1" applyFont="1" applyFill="1" applyBorder="1" applyAlignment="1" applyProtection="1">
      <alignment horizontal="center" vertical="center"/>
      <protection locked="0"/>
    </xf>
    <xf numFmtId="1" fontId="15" fillId="0" borderId="52" xfId="0" applyNumberFormat="1" applyFont="1" applyBorder="1" applyAlignment="1">
      <alignment horizontal="center" vertical="center"/>
    </xf>
    <xf numFmtId="1" fontId="15" fillId="9" borderId="66" xfId="0" applyNumberFormat="1" applyFont="1" applyFill="1" applyBorder="1" applyAlignment="1" applyProtection="1">
      <alignment vertical="center"/>
      <protection locked="0"/>
    </xf>
    <xf numFmtId="1" fontId="15" fillId="9" borderId="59" xfId="0" applyNumberFormat="1" applyFont="1" applyFill="1" applyBorder="1" applyAlignment="1" applyProtection="1">
      <alignment vertical="center"/>
      <protection locked="0"/>
    </xf>
    <xf numFmtId="1" fontId="15" fillId="9" borderId="63" xfId="0" applyNumberFormat="1" applyFont="1" applyFill="1" applyBorder="1" applyAlignment="1" applyProtection="1">
      <alignment vertical="center"/>
      <protection locked="0"/>
    </xf>
    <xf numFmtId="1" fontId="15" fillId="0" borderId="26" xfId="0" applyNumberFormat="1" applyFont="1" applyBorder="1" applyAlignment="1">
      <alignment horizontal="center" vertical="center"/>
    </xf>
    <xf numFmtId="0" fontId="0" fillId="0" borderId="59" xfId="0" applyBorder="1" applyProtection="1">
      <protection locked="0"/>
    </xf>
    <xf numFmtId="0" fontId="6" fillId="0" borderId="26" xfId="0" applyFont="1" applyBorder="1" applyAlignment="1">
      <alignment horizontal="center" vertical="center"/>
    </xf>
    <xf numFmtId="0" fontId="0" fillId="0" borderId="25" xfId="0" applyBorder="1"/>
    <xf numFmtId="0" fontId="0" fillId="0" borderId="79" xfId="0" applyBorder="1"/>
    <xf numFmtId="167" fontId="16" fillId="10" borderId="37" xfId="0" applyNumberFormat="1" applyFont="1" applyFill="1" applyBorder="1" applyAlignment="1" applyProtection="1">
      <alignment horizontal="center" vertical="center"/>
      <protection locked="0"/>
    </xf>
    <xf numFmtId="165" fontId="17" fillId="9" borderId="3" xfId="0" applyNumberFormat="1" applyFont="1" applyFill="1" applyBorder="1" applyAlignment="1">
      <alignment horizontal="center" vertical="center"/>
    </xf>
    <xf numFmtId="165" fontId="17" fillId="9" borderId="28" xfId="0" applyNumberFormat="1" applyFont="1" applyFill="1" applyBorder="1" applyAlignment="1">
      <alignment horizontal="center" vertical="center"/>
    </xf>
    <xf numFmtId="167" fontId="16" fillId="10" borderId="30" xfId="0" applyNumberFormat="1" applyFont="1" applyFill="1" applyBorder="1" applyAlignment="1" applyProtection="1">
      <alignment horizontal="center" vertical="center"/>
      <protection locked="0"/>
    </xf>
    <xf numFmtId="165" fontId="18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165" fontId="17" fillId="8" borderId="30" xfId="0" applyNumberFormat="1" applyFont="1" applyFill="1" applyBorder="1" applyAlignment="1">
      <alignment horizontal="center" vertical="center"/>
    </xf>
    <xf numFmtId="167" fontId="16" fillId="10" borderId="26" xfId="0" applyNumberFormat="1" applyFont="1" applyFill="1" applyBorder="1" applyAlignment="1" applyProtection="1">
      <alignment horizontal="center" vertical="center"/>
      <protection locked="0"/>
    </xf>
    <xf numFmtId="167" fontId="16" fillId="10" borderId="8" xfId="0" applyNumberFormat="1" applyFont="1" applyFill="1" applyBorder="1" applyAlignment="1" applyProtection="1">
      <alignment horizontal="center" vertical="center"/>
      <protection locked="0"/>
    </xf>
    <xf numFmtId="165" fontId="17" fillId="8" borderId="40" xfId="0" applyNumberFormat="1" applyFont="1" applyFill="1" applyBorder="1" applyAlignment="1">
      <alignment horizontal="center" vertical="center"/>
    </xf>
    <xf numFmtId="165" fontId="17" fillId="9" borderId="38" xfId="0" applyNumberFormat="1" applyFont="1" applyFill="1" applyBorder="1" applyAlignment="1">
      <alignment horizontal="center" vertical="center"/>
    </xf>
    <xf numFmtId="165" fontId="17" fillId="8" borderId="36" xfId="0" applyNumberFormat="1" applyFont="1" applyFill="1" applyBorder="1" applyAlignment="1">
      <alignment horizontal="center" vertical="center"/>
    </xf>
    <xf numFmtId="165" fontId="17" fillId="9" borderId="33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9" borderId="29" xfId="0" applyNumberFormat="1" applyFont="1" applyFill="1" applyBorder="1" applyAlignment="1" applyProtection="1">
      <alignment horizontal="center" vertical="center"/>
      <protection locked="0"/>
    </xf>
    <xf numFmtId="165" fontId="17" fillId="12" borderId="82" xfId="0" applyNumberFormat="1" applyFont="1" applyFill="1" applyBorder="1" applyAlignment="1">
      <alignment horizontal="center" vertical="center"/>
    </xf>
    <xf numFmtId="1" fontId="15" fillId="9" borderId="83" xfId="0" applyNumberFormat="1" applyFont="1" applyFill="1" applyBorder="1" applyAlignment="1" applyProtection="1">
      <alignment vertical="center"/>
      <protection locked="0"/>
    </xf>
    <xf numFmtId="1" fontId="15" fillId="0" borderId="24" xfId="0" applyNumberFormat="1" applyFont="1" applyBorder="1" applyAlignment="1">
      <alignment horizontal="center" vertical="center"/>
    </xf>
    <xf numFmtId="165" fontId="17" fillId="8" borderId="24" xfId="0" applyNumberFormat="1" applyFont="1" applyFill="1" applyBorder="1" applyAlignment="1">
      <alignment horizontal="center" vertical="center"/>
    </xf>
    <xf numFmtId="165" fontId="17" fillId="17" borderId="2" xfId="0" applyNumberFormat="1" applyFont="1" applyFill="1" applyBorder="1" applyAlignment="1">
      <alignment horizontal="center" vertical="center"/>
    </xf>
    <xf numFmtId="165" fontId="17" fillId="17" borderId="14" xfId="0" applyNumberFormat="1" applyFont="1" applyFill="1" applyBorder="1" applyAlignment="1">
      <alignment horizontal="center" vertical="center"/>
    </xf>
    <xf numFmtId="165" fontId="17" fillId="19" borderId="24" xfId="0" applyNumberFormat="1" applyFont="1" applyFill="1" applyBorder="1" applyAlignment="1">
      <alignment horizontal="center" vertical="center"/>
    </xf>
    <xf numFmtId="0" fontId="0" fillId="0" borderId="58" xfId="0" applyBorder="1" applyProtection="1">
      <protection locked="0"/>
    </xf>
    <xf numFmtId="1" fontId="15" fillId="0" borderId="83" xfId="0" applyNumberFormat="1" applyFont="1" applyBorder="1" applyAlignment="1" applyProtection="1">
      <alignment vertical="center"/>
      <protection locked="0"/>
    </xf>
    <xf numFmtId="1" fontId="15" fillId="9" borderId="52" xfId="0" applyNumberFormat="1" applyFont="1" applyFill="1" applyBorder="1" applyAlignment="1" applyProtection="1">
      <alignment horizontal="center" vertical="center"/>
      <protection locked="0"/>
    </xf>
    <xf numFmtId="0" fontId="20" fillId="19" borderId="3" xfId="0" applyFont="1" applyFill="1" applyBorder="1"/>
    <xf numFmtId="0" fontId="0" fillId="0" borderId="88" xfId="0" applyBorder="1"/>
    <xf numFmtId="0" fontId="0" fillId="19" borderId="89" xfId="0" applyFill="1" applyBorder="1"/>
    <xf numFmtId="167" fontId="19" fillId="13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5" fontId="10" fillId="8" borderId="31" xfId="0" applyNumberFormat="1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>
      <alignment horizontal="center" vertical="center"/>
    </xf>
    <xf numFmtId="2" fontId="13" fillId="0" borderId="52" xfId="0" applyNumberFormat="1" applyFont="1" applyBorder="1" applyAlignment="1" applyProtection="1">
      <alignment horizontal="center" vertical="center"/>
      <protection locked="0"/>
    </xf>
    <xf numFmtId="166" fontId="15" fillId="0" borderId="91" xfId="0" applyNumberFormat="1" applyFont="1" applyBorder="1" applyAlignment="1" applyProtection="1">
      <alignment horizontal="center" vertical="center"/>
      <protection locked="0"/>
    </xf>
    <xf numFmtId="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4" fontId="16" fillId="12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165" fontId="28" fillId="12" borderId="51" xfId="0" applyNumberFormat="1" applyFont="1" applyFill="1" applyBorder="1" applyAlignment="1">
      <alignment horizontal="center" vertical="center"/>
    </xf>
    <xf numFmtId="165" fontId="28" fillId="12" borderId="82" xfId="0" applyNumberFormat="1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right" vertical="center"/>
      <protection locked="0"/>
    </xf>
    <xf numFmtId="165" fontId="28" fillId="12" borderId="71" xfId="0" applyNumberFormat="1" applyFont="1" applyFill="1" applyBorder="1" applyAlignment="1">
      <alignment horizontal="center" vertical="center"/>
    </xf>
    <xf numFmtId="168" fontId="13" fillId="16" borderId="24" xfId="0" applyNumberFormat="1" applyFont="1" applyFill="1" applyBorder="1" applyAlignment="1" applyProtection="1">
      <alignment horizontal="center" vertical="center"/>
      <protection locked="0"/>
    </xf>
    <xf numFmtId="4" fontId="16" fillId="12" borderId="68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165" fontId="28" fillId="12" borderId="85" xfId="0" applyNumberFormat="1" applyFont="1" applyFill="1" applyBorder="1" applyAlignment="1">
      <alignment horizontal="center" vertical="center"/>
    </xf>
    <xf numFmtId="168" fontId="13" fillId="16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1" fontId="15" fillId="22" borderId="83" xfId="0" applyNumberFormat="1" applyFont="1" applyFill="1" applyBorder="1" applyAlignment="1" applyProtection="1">
      <alignment horizontal="center" vertical="center"/>
      <protection locked="0"/>
    </xf>
    <xf numFmtId="1" fontId="15" fillId="22" borderId="83" xfId="0" applyNumberFormat="1" applyFont="1" applyFill="1" applyBorder="1" applyAlignment="1" applyProtection="1">
      <alignment vertical="center" wrapText="1"/>
      <protection locked="0"/>
    </xf>
    <xf numFmtId="1" fontId="15" fillId="22" borderId="84" xfId="0" applyNumberFormat="1" applyFont="1" applyFill="1" applyBorder="1" applyAlignment="1" applyProtection="1">
      <alignment vertical="center"/>
      <protection locked="0"/>
    </xf>
    <xf numFmtId="1" fontId="15" fillId="22" borderId="83" xfId="0" applyNumberFormat="1" applyFont="1" applyFill="1" applyBorder="1" applyAlignment="1" applyProtection="1">
      <alignment vertical="center"/>
      <protection locked="0"/>
    </xf>
    <xf numFmtId="1" fontId="15" fillId="22" borderId="66" xfId="0" applyNumberFormat="1" applyFont="1" applyFill="1" applyBorder="1" applyAlignment="1" applyProtection="1">
      <alignment vertical="center"/>
      <protection locked="0"/>
    </xf>
    <xf numFmtId="1" fontId="15" fillId="22" borderId="59" xfId="0" applyNumberFormat="1" applyFont="1" applyFill="1" applyBorder="1" applyAlignment="1" applyProtection="1">
      <alignment vertical="center"/>
      <protection locked="0"/>
    </xf>
    <xf numFmtId="1" fontId="15" fillId="22" borderId="63" xfId="0" applyNumberFormat="1" applyFont="1" applyFill="1" applyBorder="1" applyAlignment="1" applyProtection="1">
      <alignment vertical="center"/>
      <protection locked="0"/>
    </xf>
    <xf numFmtId="165" fontId="17" fillId="21" borderId="24" xfId="0" applyNumberFormat="1" applyFont="1" applyFill="1" applyBorder="1" applyAlignment="1" applyProtection="1">
      <alignment horizontal="center" vertical="center"/>
      <protection locked="0"/>
    </xf>
    <xf numFmtId="165" fontId="17" fillId="23" borderId="24" xfId="0" applyNumberFormat="1" applyFont="1" applyFill="1" applyBorder="1" applyAlignment="1" applyProtection="1">
      <alignment horizontal="center" vertical="center"/>
      <protection locked="0"/>
    </xf>
    <xf numFmtId="165" fontId="17" fillId="14" borderId="24" xfId="0" applyNumberFormat="1" applyFont="1" applyFill="1" applyBorder="1" applyAlignment="1" applyProtection="1">
      <alignment horizontal="center" vertical="center"/>
      <protection locked="0"/>
    </xf>
    <xf numFmtId="165" fontId="17" fillId="24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4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2" fontId="13" fillId="0" borderId="30" xfId="0" applyNumberFormat="1" applyFont="1" applyBorder="1" applyAlignment="1" applyProtection="1">
      <alignment horizontal="center" vertical="center"/>
      <protection locked="0"/>
    </xf>
    <xf numFmtId="166" fontId="15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>
      <alignment horizontal="center" vertical="center"/>
    </xf>
    <xf numFmtId="2" fontId="13" fillId="0" borderId="31" xfId="0" applyNumberFormat="1" applyFont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13" borderId="6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77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 wrapText="1"/>
    </xf>
    <xf numFmtId="0" fontId="22" fillId="14" borderId="7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164" fontId="22" fillId="6" borderId="9" xfId="0" applyNumberFormat="1" applyFont="1" applyFill="1" applyBorder="1" applyAlignment="1">
      <alignment horizontal="center" vertical="center" wrapText="1"/>
    </xf>
    <xf numFmtId="164" fontId="22" fillId="6" borderId="2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1" fontId="8" fillId="13" borderId="42" xfId="0" applyNumberFormat="1" applyFont="1" applyFill="1" applyBorder="1" applyAlignment="1">
      <alignment horizontal="center" vertical="center" wrapText="1"/>
    </xf>
    <xf numFmtId="1" fontId="8" fillId="13" borderId="0" xfId="0" applyNumberFormat="1" applyFont="1" applyFill="1" applyAlignment="1">
      <alignment horizontal="center" vertical="center"/>
    </xf>
    <xf numFmtId="1" fontId="8" fillId="13" borderId="43" xfId="0" applyNumberFormat="1" applyFont="1" applyFill="1" applyBorder="1" applyAlignment="1">
      <alignment horizontal="center" vertical="center"/>
    </xf>
    <xf numFmtId="1" fontId="8" fillId="13" borderId="42" xfId="0" applyNumberFormat="1" applyFont="1" applyFill="1" applyBorder="1" applyAlignment="1">
      <alignment horizontal="center" vertical="center"/>
    </xf>
    <xf numFmtId="1" fontId="8" fillId="11" borderId="44" xfId="0" applyNumberFormat="1" applyFont="1" applyFill="1" applyBorder="1" applyAlignment="1">
      <alignment horizontal="center" vertical="center" wrapText="1"/>
    </xf>
    <xf numFmtId="1" fontId="8" fillId="11" borderId="0" xfId="0" applyNumberFormat="1" applyFont="1" applyFill="1" applyAlignment="1">
      <alignment horizontal="center" vertical="center" wrapText="1"/>
    </xf>
    <xf numFmtId="1" fontId="8" fillId="2" borderId="44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8" fillId="2" borderId="43" xfId="0" applyNumberFormat="1" applyFont="1" applyFill="1" applyBorder="1" applyAlignment="1">
      <alignment horizontal="center" vertical="center" wrapText="1"/>
    </xf>
    <xf numFmtId="1" fontId="8" fillId="2" borderId="45" xfId="0" applyNumberFormat="1" applyFont="1" applyFill="1" applyBorder="1" applyAlignment="1">
      <alignment horizontal="center" vertical="center" wrapText="1"/>
    </xf>
    <xf numFmtId="1" fontId="8" fillId="2" borderId="46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1" fontId="9" fillId="7" borderId="44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Alignment="1">
      <alignment horizontal="center" vertical="center"/>
    </xf>
    <xf numFmtId="1" fontId="9" fillId="7" borderId="43" xfId="0" applyNumberFormat="1" applyFont="1" applyFill="1" applyBorder="1" applyAlignment="1">
      <alignment horizontal="center" vertical="center"/>
    </xf>
    <xf numFmtId="1" fontId="9" fillId="7" borderId="45" xfId="0" applyNumberFormat="1" applyFont="1" applyFill="1" applyBorder="1" applyAlignment="1">
      <alignment horizontal="center" vertical="center"/>
    </xf>
    <xf numFmtId="1" fontId="9" fillId="7" borderId="46" xfId="0" applyNumberFormat="1" applyFont="1" applyFill="1" applyBorder="1" applyAlignment="1">
      <alignment horizontal="center" vertical="center"/>
    </xf>
    <xf numFmtId="1" fontId="9" fillId="7" borderId="47" xfId="0" applyNumberFormat="1" applyFont="1" applyFill="1" applyBorder="1" applyAlignment="1">
      <alignment horizontal="center" vertical="center"/>
    </xf>
    <xf numFmtId="1" fontId="15" fillId="0" borderId="66" xfId="0" applyNumberFormat="1" applyFont="1" applyBorder="1" applyAlignment="1" applyProtection="1">
      <alignment horizontal="center" vertical="center"/>
      <protection locked="0"/>
    </xf>
    <xf numFmtId="1" fontId="15" fillId="0" borderId="59" xfId="0" applyNumberFormat="1" applyFont="1" applyBorder="1" applyAlignment="1" applyProtection="1">
      <alignment horizontal="center" vertical="center"/>
      <protection locked="0"/>
    </xf>
    <xf numFmtId="1" fontId="15" fillId="0" borderId="63" xfId="0" applyNumberFormat="1" applyFont="1" applyBorder="1" applyAlignment="1" applyProtection="1">
      <alignment horizontal="center" vertical="center"/>
      <protection locked="0"/>
    </xf>
    <xf numFmtId="165" fontId="17" fillId="18" borderId="3" xfId="0" applyNumberFormat="1" applyFont="1" applyFill="1" applyBorder="1" applyAlignment="1">
      <alignment horizontal="center" vertical="center"/>
    </xf>
    <xf numFmtId="165" fontId="17" fillId="18" borderId="60" xfId="0" applyNumberFormat="1" applyFont="1" applyFill="1" applyBorder="1" applyAlignment="1">
      <alignment horizontal="center" vertical="center"/>
    </xf>
    <xf numFmtId="165" fontId="17" fillId="18" borderId="7" xfId="0" applyNumberFormat="1" applyFont="1" applyFill="1" applyBorder="1" applyAlignment="1">
      <alignment horizontal="center" vertical="center"/>
    </xf>
    <xf numFmtId="165" fontId="17" fillId="18" borderId="64" xfId="0" applyNumberFormat="1" applyFont="1" applyFill="1" applyBorder="1" applyAlignment="1">
      <alignment horizontal="center" vertical="center"/>
    </xf>
    <xf numFmtId="1" fontId="15" fillId="18" borderId="3" xfId="0" applyNumberFormat="1" applyFont="1" applyFill="1" applyBorder="1" applyAlignment="1">
      <alignment horizontal="center" vertical="center"/>
    </xf>
    <xf numFmtId="1" fontId="15" fillId="18" borderId="60" xfId="0" applyNumberFormat="1" applyFont="1" applyFill="1" applyBorder="1" applyAlignment="1">
      <alignment horizontal="center" vertical="center"/>
    </xf>
    <xf numFmtId="1" fontId="15" fillId="18" borderId="7" xfId="0" applyNumberFormat="1" applyFont="1" applyFill="1" applyBorder="1" applyAlignment="1">
      <alignment horizontal="center" vertical="center"/>
    </xf>
    <xf numFmtId="1" fontId="15" fillId="18" borderId="64" xfId="0" applyNumberFormat="1" applyFont="1" applyFill="1" applyBorder="1" applyAlignment="1">
      <alignment horizontal="center" vertical="center"/>
    </xf>
    <xf numFmtId="1" fontId="15" fillId="17" borderId="3" xfId="0" applyNumberFormat="1" applyFont="1" applyFill="1" applyBorder="1" applyAlignment="1">
      <alignment horizontal="center" vertical="center"/>
    </xf>
    <xf numFmtId="1" fontId="15" fillId="17" borderId="60" xfId="0" applyNumberFormat="1" applyFont="1" applyFill="1" applyBorder="1" applyAlignment="1">
      <alignment horizontal="center" vertical="center"/>
    </xf>
    <xf numFmtId="1" fontId="15" fillId="17" borderId="7" xfId="0" applyNumberFormat="1" applyFont="1" applyFill="1" applyBorder="1" applyAlignment="1">
      <alignment horizontal="center" vertical="center"/>
    </xf>
    <xf numFmtId="1" fontId="15" fillId="17" borderId="64" xfId="0" applyNumberFormat="1" applyFont="1" applyFill="1" applyBorder="1" applyAlignment="1">
      <alignment horizontal="center" vertical="center"/>
    </xf>
    <xf numFmtId="1" fontId="15" fillId="17" borderId="44" xfId="0" applyNumberFormat="1" applyFont="1" applyFill="1" applyBorder="1" applyAlignment="1">
      <alignment horizontal="center" vertical="center"/>
    </xf>
    <xf numFmtId="1" fontId="15" fillId="17" borderId="72" xfId="0" applyNumberFormat="1" applyFont="1" applyFill="1" applyBorder="1" applyAlignment="1">
      <alignment horizontal="center" vertical="center"/>
    </xf>
    <xf numFmtId="1" fontId="15" fillId="17" borderId="81" xfId="0" applyNumberFormat="1" applyFont="1" applyFill="1" applyBorder="1" applyAlignment="1">
      <alignment horizontal="center" vertical="center"/>
    </xf>
    <xf numFmtId="1" fontId="15" fillId="17" borderId="80" xfId="0" applyNumberFormat="1" applyFont="1" applyFill="1" applyBorder="1" applyAlignment="1">
      <alignment horizontal="center" vertical="center"/>
    </xf>
    <xf numFmtId="165" fontId="17" fillId="19" borderId="44" xfId="0" applyNumberFormat="1" applyFont="1" applyFill="1" applyBorder="1" applyAlignment="1">
      <alignment horizontal="center" vertical="center"/>
    </xf>
    <xf numFmtId="165" fontId="17" fillId="19" borderId="0" xfId="0" applyNumberFormat="1" applyFont="1" applyFill="1" applyAlignment="1">
      <alignment horizontal="center" vertical="center"/>
    </xf>
    <xf numFmtId="165" fontId="17" fillId="19" borderId="72" xfId="0" applyNumberFormat="1" applyFont="1" applyFill="1" applyBorder="1" applyAlignment="1">
      <alignment horizontal="center" vertical="center"/>
    </xf>
    <xf numFmtId="165" fontId="28" fillId="19" borderId="44" xfId="0" applyNumberFormat="1" applyFont="1" applyFill="1" applyBorder="1" applyAlignment="1">
      <alignment horizontal="center" vertical="center"/>
    </xf>
    <xf numFmtId="165" fontId="28" fillId="19" borderId="0" xfId="0" applyNumberFormat="1" applyFont="1" applyFill="1" applyAlignment="1">
      <alignment horizontal="center" vertical="center"/>
    </xf>
    <xf numFmtId="165" fontId="28" fillId="19" borderId="72" xfId="0" applyNumberFormat="1" applyFont="1" applyFill="1" applyBorder="1" applyAlignment="1">
      <alignment horizontal="center" vertical="center"/>
    </xf>
    <xf numFmtId="4" fontId="18" fillId="0" borderId="20" xfId="0" applyNumberFormat="1" applyFont="1" applyBorder="1" applyAlignment="1" applyProtection="1">
      <alignment horizontal="center" vertical="center" wrapText="1"/>
      <protection locked="0"/>
    </xf>
    <xf numFmtId="4" fontId="18" fillId="0" borderId="43" xfId="0" applyNumberFormat="1" applyFont="1" applyBorder="1" applyAlignment="1" applyProtection="1">
      <alignment horizontal="center" vertical="center" wrapText="1"/>
      <protection locked="0"/>
    </xf>
    <xf numFmtId="4" fontId="18" fillId="0" borderId="70" xfId="0" applyNumberFormat="1" applyFont="1" applyBorder="1" applyAlignment="1" applyProtection="1">
      <alignment horizontal="center" vertical="center" wrapText="1"/>
      <protection locked="0"/>
    </xf>
    <xf numFmtId="1" fontId="15" fillId="9" borderId="66" xfId="0" applyNumberFormat="1" applyFont="1" applyFill="1" applyBorder="1" applyAlignment="1" applyProtection="1">
      <alignment horizontal="center" vertical="center"/>
      <protection locked="0"/>
    </xf>
    <xf numFmtId="1" fontId="15" fillId="9" borderId="59" xfId="0" applyNumberFormat="1" applyFont="1" applyFill="1" applyBorder="1" applyAlignment="1" applyProtection="1">
      <alignment horizontal="center" vertical="center"/>
      <protection locked="0"/>
    </xf>
    <xf numFmtId="1" fontId="15" fillId="9" borderId="63" xfId="0" applyNumberFormat="1" applyFont="1" applyFill="1" applyBorder="1" applyAlignment="1" applyProtection="1">
      <alignment horizontal="center" vertical="center"/>
      <protection locked="0"/>
    </xf>
    <xf numFmtId="1" fontId="15" fillId="9" borderId="54" xfId="0" applyNumberFormat="1" applyFont="1" applyFill="1" applyBorder="1" applyAlignment="1" applyProtection="1">
      <alignment horizontal="center" vertical="center"/>
      <protection locked="0"/>
    </xf>
    <xf numFmtId="1" fontId="15" fillId="9" borderId="58" xfId="0" applyNumberFormat="1" applyFont="1" applyFill="1" applyBorder="1" applyAlignment="1" applyProtection="1">
      <alignment horizontal="center" vertical="center"/>
      <protection locked="0"/>
    </xf>
    <xf numFmtId="1" fontId="15" fillId="9" borderId="62" xfId="0" applyNumberFormat="1" applyFont="1" applyFill="1" applyBorder="1" applyAlignment="1" applyProtection="1">
      <alignment horizontal="center" vertical="center"/>
      <protection locked="0"/>
    </xf>
    <xf numFmtId="165" fontId="17" fillId="17" borderId="2" xfId="0" applyNumberFormat="1" applyFont="1" applyFill="1" applyBorder="1" applyAlignment="1">
      <alignment horizontal="center" vertical="center"/>
    </xf>
    <xf numFmtId="165" fontId="17" fillId="17" borderId="14" xfId="0" applyNumberFormat="1" applyFont="1" applyFill="1" applyBorder="1" applyAlignment="1">
      <alignment horizontal="center" vertical="center"/>
    </xf>
    <xf numFmtId="4" fontId="18" fillId="0" borderId="67" xfId="0" applyNumberFormat="1" applyFont="1" applyBorder="1" applyAlignment="1" applyProtection="1">
      <alignment horizontal="center" vertical="center" wrapText="1"/>
      <protection locked="0"/>
    </xf>
    <xf numFmtId="1" fontId="15" fillId="0" borderId="53" xfId="0" applyNumberFormat="1" applyFont="1" applyBorder="1" applyAlignment="1" applyProtection="1">
      <alignment horizontal="center" vertical="center"/>
      <protection locked="0"/>
    </xf>
    <xf numFmtId="165" fontId="28" fillId="17" borderId="86" xfId="0" applyNumberFormat="1" applyFont="1" applyFill="1" applyBorder="1" applyAlignment="1">
      <alignment horizontal="center" vertical="center"/>
    </xf>
    <xf numFmtId="165" fontId="28" fillId="17" borderId="87" xfId="0" applyNumberFormat="1" applyFont="1" applyFill="1" applyBorder="1" applyAlignment="1">
      <alignment horizontal="center" vertical="center"/>
    </xf>
    <xf numFmtId="4" fontId="18" fillId="0" borderId="52" xfId="0" applyNumberFormat="1" applyFont="1" applyBorder="1" applyAlignment="1" applyProtection="1">
      <alignment horizontal="center" vertical="center" wrapText="1"/>
      <protection locked="0"/>
    </xf>
    <xf numFmtId="1" fontId="15" fillId="18" borderId="72" xfId="0" applyNumberFormat="1" applyFont="1" applyFill="1" applyBorder="1" applyAlignment="1">
      <alignment horizontal="center" vertical="center"/>
    </xf>
    <xf numFmtId="165" fontId="28" fillId="17" borderId="44" xfId="0" applyNumberFormat="1" applyFont="1" applyFill="1" applyBorder="1" applyAlignment="1">
      <alignment horizontal="center" vertical="center"/>
    </xf>
    <xf numFmtId="165" fontId="28" fillId="17" borderId="72" xfId="0" applyNumberFormat="1" applyFont="1" applyFill="1" applyBorder="1" applyAlignment="1">
      <alignment horizontal="center" vertical="center"/>
    </xf>
    <xf numFmtId="165" fontId="28" fillId="17" borderId="45" xfId="0" applyNumberFormat="1" applyFont="1" applyFill="1" applyBorder="1" applyAlignment="1">
      <alignment horizontal="center" vertical="center"/>
    </xf>
    <xf numFmtId="165" fontId="28" fillId="17" borderId="75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 applyProtection="1">
      <alignment horizontal="center" vertical="center" wrapText="1"/>
      <protection locked="0"/>
    </xf>
    <xf numFmtId="4" fontId="16" fillId="0" borderId="43" xfId="0" applyNumberFormat="1" applyFont="1" applyBorder="1" applyAlignment="1" applyProtection="1">
      <alignment horizontal="center" vertical="center" wrapText="1"/>
      <protection locked="0"/>
    </xf>
    <xf numFmtId="4" fontId="16" fillId="0" borderId="67" xfId="0" applyNumberFormat="1" applyFont="1" applyBorder="1" applyAlignment="1" applyProtection="1">
      <alignment horizontal="center" vertical="center" wrapText="1"/>
      <protection locked="0"/>
    </xf>
    <xf numFmtId="1" fontId="15" fillId="0" borderId="54" xfId="0" applyNumberFormat="1" applyFont="1" applyBorder="1" applyAlignment="1" applyProtection="1">
      <alignment horizontal="center" vertical="center"/>
      <protection locked="0"/>
    </xf>
    <xf numFmtId="1" fontId="15" fillId="0" borderId="58" xfId="0" applyNumberFormat="1" applyFont="1" applyBorder="1" applyAlignment="1" applyProtection="1">
      <alignment horizontal="center" vertical="center"/>
      <protection locked="0"/>
    </xf>
    <xf numFmtId="1" fontId="15" fillId="0" borderId="62" xfId="0" applyNumberFormat="1" applyFont="1" applyBorder="1" applyAlignment="1" applyProtection="1">
      <alignment horizontal="center" vertical="center"/>
      <protection locked="0"/>
    </xf>
    <xf numFmtId="1" fontId="15" fillId="18" borderId="81" xfId="0" applyNumberFormat="1" applyFont="1" applyFill="1" applyBorder="1" applyAlignment="1">
      <alignment horizontal="center" vertical="center"/>
    </xf>
    <xf numFmtId="1" fontId="15" fillId="18" borderId="80" xfId="0" applyNumberFormat="1" applyFont="1" applyFill="1" applyBorder="1" applyAlignment="1">
      <alignment horizontal="center" vertical="center"/>
    </xf>
    <xf numFmtId="1" fontId="15" fillId="18" borderId="44" xfId="0" applyNumberFormat="1" applyFont="1" applyFill="1" applyBorder="1" applyAlignment="1">
      <alignment horizontal="center" vertical="center"/>
    </xf>
    <xf numFmtId="165" fontId="28" fillId="18" borderId="3" xfId="0" applyNumberFormat="1" applyFont="1" applyFill="1" applyBorder="1" applyAlignment="1">
      <alignment horizontal="center" vertical="center"/>
    </xf>
    <xf numFmtId="165" fontId="28" fillId="18" borderId="60" xfId="0" applyNumberFormat="1" applyFont="1" applyFill="1" applyBorder="1" applyAlignment="1">
      <alignment horizontal="center" vertical="center"/>
    </xf>
    <xf numFmtId="165" fontId="28" fillId="18" borderId="44" xfId="0" applyNumberFormat="1" applyFont="1" applyFill="1" applyBorder="1" applyAlignment="1">
      <alignment horizontal="center" vertical="center"/>
    </xf>
    <xf numFmtId="165" fontId="28" fillId="18" borderId="72" xfId="0" applyNumberFormat="1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4" fillId="13" borderId="39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164" fontId="9" fillId="7" borderId="41" xfId="0" applyNumberFormat="1" applyFont="1" applyFill="1" applyBorder="1" applyAlignment="1">
      <alignment horizontal="center" vertical="center"/>
    </xf>
    <xf numFmtId="164" fontId="9" fillId="7" borderId="48" xfId="0" applyNumberFormat="1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 vertical="center"/>
    </xf>
    <xf numFmtId="0" fontId="9" fillId="14" borderId="41" xfId="0" applyFont="1" applyFill="1" applyBorder="1" applyAlignment="1">
      <alignment horizontal="center" vertical="center"/>
    </xf>
    <xf numFmtId="0" fontId="9" fillId="14" borderId="48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4" fontId="18" fillId="0" borderId="18" xfId="0" applyNumberFormat="1" applyFont="1" applyBorder="1" applyAlignment="1" applyProtection="1">
      <alignment horizontal="center" vertical="center" wrapText="1"/>
      <protection locked="0"/>
    </xf>
    <xf numFmtId="4" fontId="18" fillId="0" borderId="78" xfId="0" applyNumberFormat="1" applyFont="1" applyBorder="1" applyAlignment="1" applyProtection="1">
      <alignment horizontal="center" vertical="center" wrapText="1"/>
      <protection locked="0"/>
    </xf>
    <xf numFmtId="4" fontId="18" fillId="0" borderId="50" xfId="0" applyNumberFormat="1" applyFont="1" applyBorder="1" applyAlignment="1" applyProtection="1">
      <alignment horizontal="center" vertical="center" wrapText="1"/>
      <protection locked="0"/>
    </xf>
    <xf numFmtId="1" fontId="15" fillId="9" borderId="92" xfId="0" applyNumberFormat="1" applyFont="1" applyFill="1" applyBorder="1" applyAlignment="1" applyProtection="1">
      <alignment horizontal="center" vertical="center"/>
      <protection locked="0"/>
    </xf>
    <xf numFmtId="1" fontId="15" fillId="9" borderId="93" xfId="0" applyNumberFormat="1" applyFont="1" applyFill="1" applyBorder="1" applyAlignment="1" applyProtection="1">
      <alignment horizontal="center" vertical="center"/>
      <protection locked="0"/>
    </xf>
    <xf numFmtId="1" fontId="15" fillId="9" borderId="94" xfId="0" applyNumberFormat="1" applyFont="1" applyFill="1" applyBorder="1" applyAlignment="1" applyProtection="1">
      <alignment horizontal="center" vertical="center"/>
      <protection locked="0"/>
    </xf>
    <xf numFmtId="1" fontId="15" fillId="9" borderId="92" xfId="0" applyNumberFormat="1" applyFont="1" applyFill="1" applyBorder="1" applyAlignment="1" applyProtection="1">
      <alignment horizontal="center" vertical="center" wrapText="1"/>
      <protection locked="0"/>
    </xf>
    <xf numFmtId="1" fontId="15" fillId="9" borderId="93" xfId="0" applyNumberFormat="1" applyFont="1" applyFill="1" applyBorder="1" applyAlignment="1" applyProtection="1">
      <alignment horizontal="center" vertical="center" wrapText="1"/>
      <protection locked="0"/>
    </xf>
    <xf numFmtId="1" fontId="15" fillId="9" borderId="94" xfId="0" applyNumberFormat="1" applyFont="1" applyFill="1" applyBorder="1" applyAlignment="1" applyProtection="1">
      <alignment horizontal="center" vertical="center" wrapText="1"/>
      <protection locked="0"/>
    </xf>
    <xf numFmtId="164" fontId="21" fillId="7" borderId="41" xfId="0" applyNumberFormat="1" applyFont="1" applyFill="1" applyBorder="1" applyAlignment="1">
      <alignment horizontal="center" vertical="center" wrapText="1"/>
    </xf>
    <xf numFmtId="164" fontId="21" fillId="7" borderId="48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 applyAlignment="1" applyProtection="1">
      <alignment horizontal="center" vertical="center" wrapText="1"/>
      <protection locked="0"/>
    </xf>
    <xf numFmtId="4" fontId="14" fillId="0" borderId="43" xfId="0" applyNumberFormat="1" applyFont="1" applyBorder="1" applyAlignment="1" applyProtection="1">
      <alignment horizontal="center" vertical="center" wrapText="1"/>
      <protection locked="0"/>
    </xf>
    <xf numFmtId="4" fontId="14" fillId="0" borderId="67" xfId="0" applyNumberFormat="1" applyFont="1" applyBorder="1" applyAlignment="1" applyProtection="1">
      <alignment horizontal="center" vertical="center" wrapText="1"/>
      <protection locked="0"/>
    </xf>
    <xf numFmtId="4" fontId="18" fillId="0" borderId="4" xfId="0" applyNumberFormat="1" applyFont="1" applyBorder="1" applyAlignment="1" applyProtection="1">
      <alignment horizontal="center" vertical="center" wrapText="1"/>
      <protection locked="0"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20" fillId="17" borderId="24" xfId="0" applyFont="1" applyFill="1" applyBorder="1" applyAlignment="1">
      <alignment horizontal="center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5" fillId="17" borderId="90" xfId="0" applyNumberFormat="1" applyFont="1" applyFill="1" applyBorder="1" applyAlignment="1">
      <alignment horizontal="center" vertical="center"/>
    </xf>
    <xf numFmtId="165" fontId="10" fillId="17" borderId="18" xfId="0" applyNumberFormat="1" applyFont="1" applyFill="1" applyBorder="1" applyAlignment="1">
      <alignment horizontal="center" vertical="center"/>
    </xf>
    <xf numFmtId="165" fontId="10" fillId="17" borderId="50" xfId="0" applyNumberFormat="1" applyFont="1" applyFill="1" applyBorder="1" applyAlignment="1">
      <alignment horizontal="center" vertical="center"/>
    </xf>
    <xf numFmtId="0" fontId="13" fillId="19" borderId="73" xfId="0" applyFont="1" applyFill="1" applyBorder="1" applyAlignment="1" applyProtection="1">
      <alignment horizontal="center" vertical="center"/>
      <protection locked="0"/>
    </xf>
    <xf numFmtId="0" fontId="13" fillId="19" borderId="74" xfId="0" applyFont="1" applyFill="1" applyBorder="1" applyAlignment="1" applyProtection="1">
      <alignment horizontal="center" vertical="center"/>
      <protection locked="0"/>
    </xf>
    <xf numFmtId="0" fontId="13" fillId="19" borderId="70" xfId="0" applyFont="1" applyFill="1" applyBorder="1" applyAlignment="1" applyProtection="1">
      <alignment horizontal="center" vertical="center"/>
      <protection locked="0"/>
    </xf>
    <xf numFmtId="4" fontId="14" fillId="0" borderId="18" xfId="0" applyNumberFormat="1" applyFont="1" applyBorder="1" applyAlignment="1" applyProtection="1">
      <alignment horizontal="center" vertical="center" wrapText="1"/>
      <protection locked="0"/>
    </xf>
    <xf numFmtId="4" fontId="14" fillId="0" borderId="78" xfId="0" applyNumberFormat="1" applyFont="1" applyBorder="1" applyAlignment="1" applyProtection="1">
      <alignment horizontal="center" vertical="center" wrapText="1"/>
      <protection locked="0"/>
    </xf>
    <xf numFmtId="4" fontId="14" fillId="0" borderId="50" xfId="0" applyNumberFormat="1" applyFont="1" applyBorder="1" applyAlignment="1" applyProtection="1">
      <alignment horizontal="center" vertical="center" wrapText="1"/>
      <protection locked="0"/>
    </xf>
    <xf numFmtId="165" fontId="17" fillId="17" borderId="40" xfId="0" applyNumberFormat="1" applyFont="1" applyFill="1" applyBorder="1" applyAlignment="1">
      <alignment horizontal="center" vertical="center"/>
    </xf>
    <xf numFmtId="165" fontId="17" fillId="17" borderId="48" xfId="0" applyNumberFormat="1" applyFont="1" applyFill="1" applyBorder="1" applyAlignment="1">
      <alignment horizontal="center" vertical="center"/>
    </xf>
    <xf numFmtId="1" fontId="15" fillId="0" borderId="57" xfId="0" applyNumberFormat="1" applyFont="1" applyBorder="1" applyAlignment="1" applyProtection="1">
      <alignment horizontal="center" vertical="center"/>
      <protection locked="0"/>
    </xf>
    <xf numFmtId="1" fontId="15" fillId="0" borderId="61" xfId="0" applyNumberFormat="1" applyFont="1" applyBorder="1" applyAlignment="1" applyProtection="1">
      <alignment horizontal="center" vertical="center"/>
      <protection locked="0"/>
    </xf>
    <xf numFmtId="4" fontId="16" fillId="0" borderId="18" xfId="0" applyNumberFormat="1" applyFont="1" applyBorder="1" applyAlignment="1" applyProtection="1">
      <alignment horizontal="center" vertical="center" wrapText="1"/>
      <protection locked="0"/>
    </xf>
    <xf numFmtId="4" fontId="16" fillId="0" borderId="78" xfId="0" applyNumberFormat="1" applyFont="1" applyBorder="1" applyAlignment="1" applyProtection="1">
      <alignment horizontal="center" vertical="center" wrapText="1"/>
      <protection locked="0"/>
    </xf>
    <xf numFmtId="4" fontId="16" fillId="0" borderId="50" xfId="0" applyNumberFormat="1" applyFont="1" applyBorder="1" applyAlignment="1" applyProtection="1">
      <alignment horizontal="center" vertical="center" wrapText="1"/>
      <protection locked="0"/>
    </xf>
    <xf numFmtId="1" fontId="15" fillId="20" borderId="3" xfId="0" applyNumberFormat="1" applyFont="1" applyFill="1" applyBorder="1" applyAlignment="1">
      <alignment horizontal="center" vertical="center"/>
    </xf>
    <xf numFmtId="1" fontId="15" fillId="20" borderId="60" xfId="0" applyNumberFormat="1" applyFont="1" applyFill="1" applyBorder="1" applyAlignment="1">
      <alignment horizontal="center" vertical="center"/>
    </xf>
    <xf numFmtId="1" fontId="15" fillId="20" borderId="7" xfId="0" applyNumberFormat="1" applyFont="1" applyFill="1" applyBorder="1" applyAlignment="1">
      <alignment horizontal="center" vertical="center"/>
    </xf>
    <xf numFmtId="1" fontId="15" fillId="20" borderId="64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165" fontId="10" fillId="21" borderId="31" xfId="0" applyNumberFormat="1" applyFont="1" applyFill="1" applyBorder="1" applyAlignment="1">
      <alignment horizontal="center" vertical="center"/>
    </xf>
    <xf numFmtId="0" fontId="30" fillId="0" borderId="30" xfId="0" applyFont="1" applyBorder="1"/>
    <xf numFmtId="165" fontId="10" fillId="24" borderId="31" xfId="0" applyNumberFormat="1" applyFont="1" applyFill="1" applyBorder="1" applyAlignment="1">
      <alignment horizontal="center" vertical="center"/>
    </xf>
    <xf numFmtId="165" fontId="10" fillId="14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6600"/>
      <color rgb="FFFFD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F788DD83-D099-4CE6-AB11-CFC203F3DC9C}"/>
            </a:ext>
          </a:extLst>
        </xdr:cNvPr>
        <xdr:cNvSpPr txBox="1">
          <a:spLocks noChangeArrowheads="1"/>
        </xdr:cNvSpPr>
      </xdr:nvSpPr>
      <xdr:spPr bwMode="auto">
        <a:xfrm>
          <a:off x="148463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8BB91206-7F9D-4E01-B21C-5BA7B424F796}"/>
            </a:ext>
          </a:extLst>
        </xdr:cNvPr>
        <xdr:cNvSpPr txBox="1">
          <a:spLocks noChangeArrowheads="1"/>
        </xdr:cNvSpPr>
      </xdr:nvSpPr>
      <xdr:spPr bwMode="auto">
        <a:xfrm>
          <a:off x="163957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1BE5A1C-AD23-4F89-B943-C0AB3EF001A6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FC559F4-5C8B-4CA0-96C2-9B33FF90FFA4}"/>
            </a:ext>
          </a:extLst>
        </xdr:cNvPr>
        <xdr:cNvSpPr txBox="1">
          <a:spLocks noChangeArrowheads="1"/>
        </xdr:cNvSpPr>
      </xdr:nvSpPr>
      <xdr:spPr bwMode="auto">
        <a:xfrm>
          <a:off x="177482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152401</xdr:colOff>
      <xdr:row>0</xdr:row>
      <xdr:rowOff>76200</xdr:rowOff>
    </xdr:from>
    <xdr:to>
      <xdr:col>13</xdr:col>
      <xdr:colOff>808183</xdr:colOff>
      <xdr:row>2</xdr:row>
      <xdr:rowOff>50800</xdr:rowOff>
    </xdr:to>
    <xdr:pic>
      <xdr:nvPicPr>
        <xdr:cNvPr id="6" name="Image 5" descr="Logo quadri">
          <a:extLst>
            <a:ext uri="{FF2B5EF4-FFF2-40B4-BE49-F238E27FC236}">
              <a16:creationId xmlns:a16="http://schemas.microsoft.com/office/drawing/2014/main" id="{5556C689-14D0-44CB-97EC-76949A5FD2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5501" y="76200"/>
          <a:ext cx="1290782" cy="812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7C48ACF-D7AB-4A36-BE2A-68D9A566CC89}"/>
            </a:ext>
          </a:extLst>
        </xdr:cNvPr>
        <xdr:cNvSpPr txBox="1">
          <a:spLocks noChangeArrowheads="1"/>
        </xdr:cNvSpPr>
      </xdr:nvSpPr>
      <xdr:spPr bwMode="auto">
        <a:xfrm>
          <a:off x="183578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266700</xdr:colOff>
      <xdr:row>30</xdr:row>
      <xdr:rowOff>0</xdr:rowOff>
    </xdr:from>
    <xdr:to>
      <xdr:col>13</xdr:col>
      <xdr:colOff>371475</xdr:colOff>
      <xdr:row>31</xdr:row>
      <xdr:rowOff>139700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1B90316E-F036-4D37-8E6D-CA339E584BFE}"/>
            </a:ext>
          </a:extLst>
        </xdr:cNvPr>
        <xdr:cNvSpPr txBox="1">
          <a:spLocks noChangeArrowheads="1"/>
        </xdr:cNvSpPr>
      </xdr:nvSpPr>
      <xdr:spPr bwMode="auto">
        <a:xfrm>
          <a:off x="15284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104775</xdr:colOff>
      <xdr:row>31</xdr:row>
      <xdr:rowOff>139700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6D94124F-A496-4C10-BDD4-B21ED7FBEDDA}"/>
            </a:ext>
          </a:extLst>
        </xdr:cNvPr>
        <xdr:cNvSpPr txBox="1">
          <a:spLocks noChangeArrowheads="1"/>
        </xdr:cNvSpPr>
      </xdr:nvSpPr>
      <xdr:spPr bwMode="auto">
        <a:xfrm>
          <a:off x="16833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47D60F5C-4041-4061-B62F-A3A8F6054B68}"/>
            </a:ext>
          </a:extLst>
        </xdr:cNvPr>
        <xdr:cNvSpPr txBox="1">
          <a:spLocks noChangeArrowheads="1"/>
        </xdr:cNvSpPr>
      </xdr:nvSpPr>
      <xdr:spPr bwMode="auto">
        <a:xfrm>
          <a:off x="138620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17F45A16-5C07-432D-B517-DBB1A5E06AC9}"/>
            </a:ext>
          </a:extLst>
        </xdr:cNvPr>
        <xdr:cNvSpPr txBox="1">
          <a:spLocks noChangeArrowheads="1"/>
        </xdr:cNvSpPr>
      </xdr:nvSpPr>
      <xdr:spPr bwMode="auto">
        <a:xfrm>
          <a:off x="181864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266700</xdr:colOff>
      <xdr:row>30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DE0B939C-347E-4B38-B46A-E1549DA274DC}"/>
            </a:ext>
          </a:extLst>
        </xdr:cNvPr>
        <xdr:cNvSpPr txBox="1">
          <a:spLocks noChangeArrowheads="1"/>
        </xdr:cNvSpPr>
      </xdr:nvSpPr>
      <xdr:spPr bwMode="auto">
        <a:xfrm>
          <a:off x="187960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469900</xdr:colOff>
      <xdr:row>0</xdr:row>
      <xdr:rowOff>38099</xdr:rowOff>
    </xdr:from>
    <xdr:to>
      <xdr:col>11</xdr:col>
      <xdr:colOff>482601</xdr:colOff>
      <xdr:row>4</xdr:row>
      <xdr:rowOff>129008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2CA3DE44-CDB2-DD46-E509-D68FC645A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00" y="38099"/>
          <a:ext cx="1282701" cy="1297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27</xdr:row>
      <xdr:rowOff>0</xdr:rowOff>
    </xdr:from>
    <xdr:to>
      <xdr:col>11</xdr:col>
      <xdr:colOff>371475</xdr:colOff>
      <xdr:row>28</xdr:row>
      <xdr:rowOff>25400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C8D53C41-8C9B-4989-A194-C678A6D50394}"/>
            </a:ext>
          </a:extLst>
        </xdr:cNvPr>
        <xdr:cNvSpPr txBox="1">
          <a:spLocks noChangeArrowheads="1"/>
        </xdr:cNvSpPr>
      </xdr:nvSpPr>
      <xdr:spPr bwMode="auto">
        <a:xfrm>
          <a:off x="14846300" y="9315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104775</xdr:colOff>
      <xdr:row>28</xdr:row>
      <xdr:rowOff>25400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7CF74D35-54B8-449A-8014-97DDF5342BF5}"/>
            </a:ext>
          </a:extLst>
        </xdr:cNvPr>
        <xdr:cNvSpPr txBox="1">
          <a:spLocks noChangeArrowheads="1"/>
        </xdr:cNvSpPr>
      </xdr:nvSpPr>
      <xdr:spPr bwMode="auto">
        <a:xfrm>
          <a:off x="16395700" y="9315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27</xdr:row>
      <xdr:rowOff>0</xdr:rowOff>
    </xdr:from>
    <xdr:to>
      <xdr:col>9</xdr:col>
      <xdr:colOff>371475</xdr:colOff>
      <xdr:row>28</xdr:row>
      <xdr:rowOff>25400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AB1D21F8-A842-4887-825E-41BCCEE4DA61}"/>
            </a:ext>
          </a:extLst>
        </xdr:cNvPr>
        <xdr:cNvSpPr txBox="1">
          <a:spLocks noChangeArrowheads="1"/>
        </xdr:cNvSpPr>
      </xdr:nvSpPr>
      <xdr:spPr bwMode="auto">
        <a:xfrm>
          <a:off x="13125450" y="9315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27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40CDDCE4-8E34-4A98-AC19-B07C49D2AFB5}"/>
            </a:ext>
          </a:extLst>
        </xdr:cNvPr>
        <xdr:cNvSpPr txBox="1">
          <a:spLocks noChangeArrowheads="1"/>
        </xdr:cNvSpPr>
      </xdr:nvSpPr>
      <xdr:spPr bwMode="auto">
        <a:xfrm>
          <a:off x="17748250" y="9315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27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6A73DAAC-1A1B-47D9-A8ED-B80727B90FDD}"/>
            </a:ext>
          </a:extLst>
        </xdr:cNvPr>
        <xdr:cNvSpPr txBox="1">
          <a:spLocks noChangeArrowheads="1"/>
        </xdr:cNvSpPr>
      </xdr:nvSpPr>
      <xdr:spPr bwMode="auto">
        <a:xfrm>
          <a:off x="18357850" y="9315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27</xdr:row>
      <xdr:rowOff>0</xdr:rowOff>
    </xdr:from>
    <xdr:to>
      <xdr:col>12</xdr:col>
      <xdr:colOff>371475</xdr:colOff>
      <xdr:row>28</xdr:row>
      <xdr:rowOff>139700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30C9496D-2042-4E38-A324-C2C995D45605}"/>
            </a:ext>
          </a:extLst>
        </xdr:cNvPr>
        <xdr:cNvSpPr txBox="1">
          <a:spLocks noChangeArrowheads="1"/>
        </xdr:cNvSpPr>
      </xdr:nvSpPr>
      <xdr:spPr bwMode="auto">
        <a:xfrm>
          <a:off x="15284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104775</xdr:colOff>
      <xdr:row>28</xdr:row>
      <xdr:rowOff>139700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32E562D-B216-40CC-A115-2A1BFBB8023D}"/>
            </a:ext>
          </a:extLst>
        </xdr:cNvPr>
        <xdr:cNvSpPr txBox="1">
          <a:spLocks noChangeArrowheads="1"/>
        </xdr:cNvSpPr>
      </xdr:nvSpPr>
      <xdr:spPr bwMode="auto">
        <a:xfrm>
          <a:off x="16833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27</xdr:row>
      <xdr:rowOff>0</xdr:rowOff>
    </xdr:from>
    <xdr:to>
      <xdr:col>10</xdr:col>
      <xdr:colOff>371475</xdr:colOff>
      <xdr:row>28</xdr:row>
      <xdr:rowOff>139700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7BA6621-E8CF-4998-8B53-B5994D41CB6B}"/>
            </a:ext>
          </a:extLst>
        </xdr:cNvPr>
        <xdr:cNvSpPr txBox="1">
          <a:spLocks noChangeArrowheads="1"/>
        </xdr:cNvSpPr>
      </xdr:nvSpPr>
      <xdr:spPr bwMode="auto">
        <a:xfrm>
          <a:off x="138620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27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EBE2666-1744-4AA9-9FA8-6C2A4FF52738}"/>
            </a:ext>
          </a:extLst>
        </xdr:cNvPr>
        <xdr:cNvSpPr txBox="1">
          <a:spLocks noChangeArrowheads="1"/>
        </xdr:cNvSpPr>
      </xdr:nvSpPr>
      <xdr:spPr bwMode="auto">
        <a:xfrm>
          <a:off x="181864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27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714C9CE0-AC74-4F23-9F00-F16ED8EAFD6F}"/>
            </a:ext>
          </a:extLst>
        </xdr:cNvPr>
        <xdr:cNvSpPr txBox="1">
          <a:spLocks noChangeArrowheads="1"/>
        </xdr:cNvSpPr>
      </xdr:nvSpPr>
      <xdr:spPr bwMode="auto">
        <a:xfrm>
          <a:off x="187960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27</xdr:row>
      <xdr:rowOff>0</xdr:rowOff>
    </xdr:from>
    <xdr:to>
      <xdr:col>12</xdr:col>
      <xdr:colOff>371475</xdr:colOff>
      <xdr:row>28</xdr:row>
      <xdr:rowOff>139700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C24C06D1-BD9A-4C1D-A505-93A6EBD327C3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104775</xdr:colOff>
      <xdr:row>28</xdr:row>
      <xdr:rowOff>139700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9C484A73-DA83-4F70-AC04-FA6F951D42C7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27</xdr:row>
      <xdr:rowOff>0</xdr:rowOff>
    </xdr:from>
    <xdr:to>
      <xdr:col>10</xdr:col>
      <xdr:colOff>371475</xdr:colOff>
      <xdr:row>28</xdr:row>
      <xdr:rowOff>139700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E691AFC-47B7-4C13-AEBD-201902A9AF49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27</xdr:row>
      <xdr:rowOff>0</xdr:rowOff>
    </xdr:from>
    <xdr:ext cx="104775" cy="20955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DDE03A46-5896-40DA-9B2C-669D7415B76A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27</xdr:row>
      <xdr:rowOff>0</xdr:rowOff>
    </xdr:from>
    <xdr:ext cx="104775" cy="2095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8418B5C8-D034-4C3A-9707-754ABDD2C0E1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266700</xdr:colOff>
      <xdr:row>27</xdr:row>
      <xdr:rowOff>0</xdr:rowOff>
    </xdr:from>
    <xdr:to>
      <xdr:col>13</xdr:col>
      <xdr:colOff>371475</xdr:colOff>
      <xdr:row>28</xdr:row>
      <xdr:rowOff>139700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DB016BA3-7153-4B34-9BB7-35AD78AEF16D}"/>
            </a:ext>
          </a:extLst>
        </xdr:cNvPr>
        <xdr:cNvSpPr txBox="1">
          <a:spLocks noChangeArrowheads="1"/>
        </xdr:cNvSpPr>
      </xdr:nvSpPr>
      <xdr:spPr bwMode="auto">
        <a:xfrm>
          <a:off x="15843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104775</xdr:colOff>
      <xdr:row>28</xdr:row>
      <xdr:rowOff>139700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7D6451C-2C22-4984-9463-EEAE9A259317}"/>
            </a:ext>
          </a:extLst>
        </xdr:cNvPr>
        <xdr:cNvSpPr txBox="1">
          <a:spLocks noChangeArrowheads="1"/>
        </xdr:cNvSpPr>
      </xdr:nvSpPr>
      <xdr:spPr bwMode="auto">
        <a:xfrm>
          <a:off x="173926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27</xdr:row>
      <xdr:rowOff>0</xdr:rowOff>
    </xdr:from>
    <xdr:to>
      <xdr:col>11</xdr:col>
      <xdr:colOff>371475</xdr:colOff>
      <xdr:row>28</xdr:row>
      <xdr:rowOff>139700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DBF306ED-A4C3-43FD-9C01-E04B710D949E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266700</xdr:colOff>
      <xdr:row>27</xdr:row>
      <xdr:rowOff>0</xdr:rowOff>
    </xdr:from>
    <xdr:ext cx="104775" cy="20955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5229CA8-8495-4B8E-B4EC-CED7ED818486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266700</xdr:colOff>
      <xdr:row>27</xdr:row>
      <xdr:rowOff>0</xdr:rowOff>
    </xdr:from>
    <xdr:ext cx="104775" cy="20955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6C22B83A-39D2-490E-B3E4-7472B55F602C}"/>
            </a:ext>
          </a:extLst>
        </xdr:cNvPr>
        <xdr:cNvSpPr txBox="1">
          <a:spLocks noChangeArrowheads="1"/>
        </xdr:cNvSpPr>
      </xdr:nvSpPr>
      <xdr:spPr bwMode="auto">
        <a:xfrm>
          <a:off x="19507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127002</xdr:colOff>
      <xdr:row>0</xdr:row>
      <xdr:rowOff>0</xdr:rowOff>
    </xdr:from>
    <xdr:to>
      <xdr:col>11</xdr:col>
      <xdr:colOff>138547</xdr:colOff>
      <xdr:row>2</xdr:row>
      <xdr:rowOff>163573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E607168A-36FB-E440-0E03-67B1EE1EFC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630"/>
        <a:stretch/>
      </xdr:blipFill>
      <xdr:spPr>
        <a:xfrm>
          <a:off x="12977093" y="0"/>
          <a:ext cx="1304636" cy="983300"/>
        </a:xfrm>
        <a:prstGeom prst="rect">
          <a:avLst/>
        </a:prstGeom>
      </xdr:spPr>
    </xdr:pic>
    <xdr:clientData/>
  </xdr:twoCellAnchor>
  <xdr:twoCellAnchor editAs="oneCell">
    <xdr:from>
      <xdr:col>11</xdr:col>
      <xdr:colOff>219366</xdr:colOff>
      <xdr:row>0</xdr:row>
      <xdr:rowOff>0</xdr:rowOff>
    </xdr:from>
    <xdr:to>
      <xdr:col>13</xdr:col>
      <xdr:colOff>357909</xdr:colOff>
      <xdr:row>3</xdr:row>
      <xdr:rowOff>23090</xdr:rowOff>
    </xdr:to>
    <xdr:pic>
      <xdr:nvPicPr>
        <xdr:cNvPr id="38" name="Image 37" descr="Logo quadri">
          <a:extLst>
            <a:ext uri="{FF2B5EF4-FFF2-40B4-BE49-F238E27FC236}">
              <a16:creationId xmlns:a16="http://schemas.microsoft.com/office/drawing/2014/main" id="{402113D9-0139-4056-BF9F-AA64F376F1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2548" y="0"/>
          <a:ext cx="1558634" cy="1027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B276D190-80EF-41A3-B470-47C3B1799C22}"/>
            </a:ext>
          </a:extLst>
        </xdr:cNvPr>
        <xdr:cNvSpPr txBox="1">
          <a:spLocks noChangeArrowheads="1"/>
        </xdr:cNvSpPr>
      </xdr:nvSpPr>
      <xdr:spPr bwMode="auto">
        <a:xfrm>
          <a:off x="148463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104775</xdr:colOff>
      <xdr:row>31</xdr:row>
      <xdr:rowOff>139700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8F74974-A4AA-4D98-8524-62BB5037AA1D}"/>
            </a:ext>
          </a:extLst>
        </xdr:cNvPr>
        <xdr:cNvSpPr txBox="1">
          <a:spLocks noChangeArrowheads="1"/>
        </xdr:cNvSpPr>
      </xdr:nvSpPr>
      <xdr:spPr bwMode="auto">
        <a:xfrm>
          <a:off x="163957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30</xdr:row>
      <xdr:rowOff>0</xdr:rowOff>
    </xdr:from>
    <xdr:to>
      <xdr:col>9</xdr:col>
      <xdr:colOff>371475</xdr:colOff>
      <xdr:row>31</xdr:row>
      <xdr:rowOff>139700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859FDBC-8BFA-403A-82B9-5923CADE80B4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30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C01BE6C-38D1-439C-9CC8-0BE973265B7C}"/>
            </a:ext>
          </a:extLst>
        </xdr:cNvPr>
        <xdr:cNvSpPr txBox="1">
          <a:spLocks noChangeArrowheads="1"/>
        </xdr:cNvSpPr>
      </xdr:nvSpPr>
      <xdr:spPr bwMode="auto">
        <a:xfrm>
          <a:off x="177482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B0CFD812-1830-4D47-A613-DCA0C79EEC56}"/>
            </a:ext>
          </a:extLst>
        </xdr:cNvPr>
        <xdr:cNvSpPr txBox="1">
          <a:spLocks noChangeArrowheads="1"/>
        </xdr:cNvSpPr>
      </xdr:nvSpPr>
      <xdr:spPr bwMode="auto">
        <a:xfrm>
          <a:off x="183578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B5CBBD11-6BB6-4D44-BA9C-C25AB54AA4BB}"/>
            </a:ext>
          </a:extLst>
        </xdr:cNvPr>
        <xdr:cNvSpPr txBox="1">
          <a:spLocks noChangeArrowheads="1"/>
        </xdr:cNvSpPr>
      </xdr:nvSpPr>
      <xdr:spPr bwMode="auto">
        <a:xfrm>
          <a:off x="15284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22333ED8-90DB-4BFA-A57E-65B6FCBFFCC0}"/>
            </a:ext>
          </a:extLst>
        </xdr:cNvPr>
        <xdr:cNvSpPr txBox="1">
          <a:spLocks noChangeArrowheads="1"/>
        </xdr:cNvSpPr>
      </xdr:nvSpPr>
      <xdr:spPr bwMode="auto">
        <a:xfrm>
          <a:off x="16833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1B320A32-122A-4B52-AC60-21A79A78D30B}"/>
            </a:ext>
          </a:extLst>
        </xdr:cNvPr>
        <xdr:cNvSpPr txBox="1">
          <a:spLocks noChangeArrowheads="1"/>
        </xdr:cNvSpPr>
      </xdr:nvSpPr>
      <xdr:spPr bwMode="auto">
        <a:xfrm>
          <a:off x="138620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86EAAE1E-0249-4B4C-AAC8-6D1AD4C743FB}"/>
            </a:ext>
          </a:extLst>
        </xdr:cNvPr>
        <xdr:cNvSpPr txBox="1">
          <a:spLocks noChangeArrowheads="1"/>
        </xdr:cNvSpPr>
      </xdr:nvSpPr>
      <xdr:spPr bwMode="auto">
        <a:xfrm>
          <a:off x="181864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EA80D493-7D7D-42F4-912E-F6A5971C8ACE}"/>
            </a:ext>
          </a:extLst>
        </xdr:cNvPr>
        <xdr:cNvSpPr txBox="1">
          <a:spLocks noChangeArrowheads="1"/>
        </xdr:cNvSpPr>
      </xdr:nvSpPr>
      <xdr:spPr bwMode="auto">
        <a:xfrm>
          <a:off x="187960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25400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D156785D-EA12-4DE5-8A01-9EC11223D268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104775</xdr:colOff>
      <xdr:row>31</xdr:row>
      <xdr:rowOff>25400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DB873A7E-057A-485C-9C81-5FE87284CD7F}"/>
            </a:ext>
          </a:extLst>
        </xdr:cNvPr>
        <xdr:cNvSpPr txBox="1">
          <a:spLocks noChangeArrowheads="1"/>
        </xdr:cNvSpPr>
      </xdr:nvSpPr>
      <xdr:spPr bwMode="auto">
        <a:xfrm>
          <a:off x="155765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30</xdr:row>
      <xdr:rowOff>0</xdr:rowOff>
    </xdr:from>
    <xdr:to>
      <xdr:col>9</xdr:col>
      <xdr:colOff>371475</xdr:colOff>
      <xdr:row>31</xdr:row>
      <xdr:rowOff>25400</xdr:rowOff>
    </xdr:to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919DC9F9-95C9-4780-AE03-0D8B75E10F85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30</xdr:row>
      <xdr:rowOff>0</xdr:rowOff>
    </xdr:from>
    <xdr:ext cx="104775" cy="20955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A87E57D3-7BC2-440E-9AB2-BD9704BA3151}"/>
            </a:ext>
          </a:extLst>
        </xdr:cNvPr>
        <xdr:cNvSpPr txBox="1">
          <a:spLocks noChangeArrowheads="1"/>
        </xdr:cNvSpPr>
      </xdr:nvSpPr>
      <xdr:spPr bwMode="auto">
        <a:xfrm>
          <a:off x="170688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CE2426B3-39BA-499C-826B-BC0263DC8783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A0345D8A-A32D-414D-9C5B-7A5C29849CED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7A8D3EF2-CF91-4A5A-BCBF-4A47B89E4779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D2ACD5A9-53B4-4EED-A443-5E25CB4DC1E7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86D124B9-E7D7-4932-BA4C-120C95819AB3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D2C1B0EF-6D60-46D8-AB5A-8C6F7F27E335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8263FBB4-92C4-401D-8BD8-B164868590BC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FFA4D271-3CAC-4926-9504-DA438B01E9CC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47C9293B-5A70-4462-8C9C-8C6820757DFA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B1FBB51D-6859-4234-BF9F-FF3F73C7AC8B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34541494-E8C4-406C-ADBD-D8E38E21A6D0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266700</xdr:colOff>
      <xdr:row>30</xdr:row>
      <xdr:rowOff>0</xdr:rowOff>
    </xdr:from>
    <xdr:to>
      <xdr:col>13</xdr:col>
      <xdr:colOff>371475</xdr:colOff>
      <xdr:row>31</xdr:row>
      <xdr:rowOff>139700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BC4CD006-2CD4-45D1-818C-566EBDB16EE7}"/>
            </a:ext>
          </a:extLst>
        </xdr:cNvPr>
        <xdr:cNvSpPr txBox="1">
          <a:spLocks noChangeArrowheads="1"/>
        </xdr:cNvSpPr>
      </xdr:nvSpPr>
      <xdr:spPr bwMode="auto">
        <a:xfrm>
          <a:off x="15843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104775</xdr:colOff>
      <xdr:row>31</xdr:row>
      <xdr:rowOff>139700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244738DC-E5B9-4B3B-B4A8-B6F5D95B9489}"/>
            </a:ext>
          </a:extLst>
        </xdr:cNvPr>
        <xdr:cNvSpPr txBox="1">
          <a:spLocks noChangeArrowheads="1"/>
        </xdr:cNvSpPr>
      </xdr:nvSpPr>
      <xdr:spPr bwMode="auto">
        <a:xfrm>
          <a:off x="173926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1EA2BB54-ADF5-422A-9D17-55515DD8E871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9E751C16-3959-442C-9FCB-E8AA2A4CB798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266700</xdr:colOff>
      <xdr:row>30</xdr:row>
      <xdr:rowOff>0</xdr:rowOff>
    </xdr:from>
    <xdr:ext cx="104775" cy="20955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B0FDC61C-AE09-4EEA-921F-6228D2419C40}"/>
            </a:ext>
          </a:extLst>
        </xdr:cNvPr>
        <xdr:cNvSpPr txBox="1">
          <a:spLocks noChangeArrowheads="1"/>
        </xdr:cNvSpPr>
      </xdr:nvSpPr>
      <xdr:spPr bwMode="auto">
        <a:xfrm>
          <a:off x="19507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150091</xdr:colOff>
      <xdr:row>0</xdr:row>
      <xdr:rowOff>0</xdr:rowOff>
    </xdr:from>
    <xdr:to>
      <xdr:col>11</xdr:col>
      <xdr:colOff>161636</xdr:colOff>
      <xdr:row>4</xdr:row>
      <xdr:rowOff>103909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24C38C98-84E0-9D55-F5BF-B162CF537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0182" y="0"/>
          <a:ext cx="1304636" cy="1304636"/>
        </a:xfrm>
        <a:prstGeom prst="rect">
          <a:avLst/>
        </a:prstGeom>
      </xdr:spPr>
    </xdr:pic>
    <xdr:clientData/>
  </xdr:twoCellAnchor>
  <xdr:twoCellAnchor editAs="oneCell">
    <xdr:from>
      <xdr:col>11</xdr:col>
      <xdr:colOff>184727</xdr:colOff>
      <xdr:row>0</xdr:row>
      <xdr:rowOff>0</xdr:rowOff>
    </xdr:from>
    <xdr:to>
      <xdr:col>13</xdr:col>
      <xdr:colOff>334818</xdr:colOff>
      <xdr:row>3</xdr:row>
      <xdr:rowOff>0</xdr:rowOff>
    </xdr:to>
    <xdr:pic>
      <xdr:nvPicPr>
        <xdr:cNvPr id="62" name="Image 61" descr="Logo quadri">
          <a:extLst>
            <a:ext uri="{FF2B5EF4-FFF2-40B4-BE49-F238E27FC236}">
              <a16:creationId xmlns:a16="http://schemas.microsoft.com/office/drawing/2014/main" id="{62681180-0ABF-49A3-B824-4209EE92B3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7909" y="0"/>
          <a:ext cx="1570182" cy="1004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29</xdr:row>
      <xdr:rowOff>0</xdr:rowOff>
    </xdr:from>
    <xdr:to>
      <xdr:col>12</xdr:col>
      <xdr:colOff>371475</xdr:colOff>
      <xdr:row>30</xdr:row>
      <xdr:rowOff>139700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3BE3E81F-73C4-4430-9A24-516097CFE3BF}"/>
            </a:ext>
          </a:extLst>
        </xdr:cNvPr>
        <xdr:cNvSpPr txBox="1">
          <a:spLocks noChangeArrowheads="1"/>
        </xdr:cNvSpPr>
      </xdr:nvSpPr>
      <xdr:spPr bwMode="auto">
        <a:xfrm>
          <a:off x="148463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104775</xdr:colOff>
      <xdr:row>30</xdr:row>
      <xdr:rowOff>139700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5DDFCC3F-6AE2-490D-A4BB-F374793E7999}"/>
            </a:ext>
          </a:extLst>
        </xdr:cNvPr>
        <xdr:cNvSpPr txBox="1">
          <a:spLocks noChangeArrowheads="1"/>
        </xdr:cNvSpPr>
      </xdr:nvSpPr>
      <xdr:spPr bwMode="auto">
        <a:xfrm>
          <a:off x="163957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29</xdr:row>
      <xdr:rowOff>0</xdr:rowOff>
    </xdr:from>
    <xdr:to>
      <xdr:col>10</xdr:col>
      <xdr:colOff>371475</xdr:colOff>
      <xdr:row>30</xdr:row>
      <xdr:rowOff>139700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5CFC5FB-55BE-4BB9-91BF-EB780A909772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13D7D4E-87CD-4F37-9D8D-C94B5DA5F8C8}"/>
            </a:ext>
          </a:extLst>
        </xdr:cNvPr>
        <xdr:cNvSpPr txBox="1">
          <a:spLocks noChangeArrowheads="1"/>
        </xdr:cNvSpPr>
      </xdr:nvSpPr>
      <xdr:spPr bwMode="auto">
        <a:xfrm>
          <a:off x="177482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29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8ED75981-091E-45C6-8F4B-A98D0E30EA72}"/>
            </a:ext>
          </a:extLst>
        </xdr:cNvPr>
        <xdr:cNvSpPr txBox="1">
          <a:spLocks noChangeArrowheads="1"/>
        </xdr:cNvSpPr>
      </xdr:nvSpPr>
      <xdr:spPr bwMode="auto">
        <a:xfrm>
          <a:off x="183578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266700</xdr:colOff>
      <xdr:row>29</xdr:row>
      <xdr:rowOff>0</xdr:rowOff>
    </xdr:from>
    <xdr:to>
      <xdr:col>11</xdr:col>
      <xdr:colOff>371475</xdr:colOff>
      <xdr:row>30</xdr:row>
      <xdr:rowOff>139700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8D2D1423-75A4-4570-93CB-A5CBD286CFD1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104775</xdr:colOff>
      <xdr:row>30</xdr:row>
      <xdr:rowOff>139700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47C4E453-EF23-476A-913B-BF9AA061B8E1}"/>
            </a:ext>
          </a:extLst>
        </xdr:cNvPr>
        <xdr:cNvSpPr txBox="1">
          <a:spLocks noChangeArrowheads="1"/>
        </xdr:cNvSpPr>
      </xdr:nvSpPr>
      <xdr:spPr bwMode="auto">
        <a:xfrm>
          <a:off x="15576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29</xdr:row>
      <xdr:rowOff>0</xdr:rowOff>
    </xdr:from>
    <xdr:to>
      <xdr:col>9</xdr:col>
      <xdr:colOff>371475</xdr:colOff>
      <xdr:row>30</xdr:row>
      <xdr:rowOff>139700</xdr:rowOff>
    </xdr:to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56B0A5B1-1DC1-44FF-8CAC-3AAEE9BE5363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29</xdr:row>
      <xdr:rowOff>0</xdr:rowOff>
    </xdr:from>
    <xdr:ext cx="104775" cy="20955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C40DAE5-ED27-40D3-A8E4-CE267AA75559}"/>
            </a:ext>
          </a:extLst>
        </xdr:cNvPr>
        <xdr:cNvSpPr txBox="1">
          <a:spLocks noChangeArrowheads="1"/>
        </xdr:cNvSpPr>
      </xdr:nvSpPr>
      <xdr:spPr bwMode="auto">
        <a:xfrm>
          <a:off x="170688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846B4426-F4B8-4532-8C8A-CFECB985C439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29</xdr:row>
      <xdr:rowOff>0</xdr:rowOff>
    </xdr:from>
    <xdr:to>
      <xdr:col>12</xdr:col>
      <xdr:colOff>371475</xdr:colOff>
      <xdr:row>30</xdr:row>
      <xdr:rowOff>139700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D1884E46-382E-485F-BAC9-EE9C5B60033D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104775</xdr:colOff>
      <xdr:row>30</xdr:row>
      <xdr:rowOff>139700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630D8A5C-57B9-4D0C-90A2-01770048C0FD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29</xdr:row>
      <xdr:rowOff>0</xdr:rowOff>
    </xdr:from>
    <xdr:to>
      <xdr:col>10</xdr:col>
      <xdr:colOff>371475</xdr:colOff>
      <xdr:row>30</xdr:row>
      <xdr:rowOff>139700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2CD5B31-9DF6-4971-A955-468AEF29EE9E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C56944DB-30A5-48B9-871C-79F3A88113D5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29</xdr:row>
      <xdr:rowOff>0</xdr:rowOff>
    </xdr:from>
    <xdr:ext cx="104775" cy="20955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F86572FA-CD98-41EC-9CE2-EF585277403E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266700</xdr:colOff>
      <xdr:row>29</xdr:row>
      <xdr:rowOff>0</xdr:rowOff>
    </xdr:from>
    <xdr:to>
      <xdr:col>11</xdr:col>
      <xdr:colOff>371475</xdr:colOff>
      <xdr:row>30</xdr:row>
      <xdr:rowOff>25400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93FFBB01-5BDD-458F-87AE-F477A8915350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104775</xdr:colOff>
      <xdr:row>30</xdr:row>
      <xdr:rowOff>25400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591927F4-430B-4097-9A36-C96D372D67FA}"/>
            </a:ext>
          </a:extLst>
        </xdr:cNvPr>
        <xdr:cNvSpPr txBox="1">
          <a:spLocks noChangeArrowheads="1"/>
        </xdr:cNvSpPr>
      </xdr:nvSpPr>
      <xdr:spPr bwMode="auto">
        <a:xfrm>
          <a:off x="155765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29</xdr:row>
      <xdr:rowOff>0</xdr:rowOff>
    </xdr:from>
    <xdr:to>
      <xdr:col>9</xdr:col>
      <xdr:colOff>371475</xdr:colOff>
      <xdr:row>30</xdr:row>
      <xdr:rowOff>25400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1DA7E74A-53A1-4D52-854D-6C12F1FF49E4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29</xdr:row>
      <xdr:rowOff>0</xdr:rowOff>
    </xdr:from>
    <xdr:ext cx="104775" cy="2095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CA65599-9D24-4CC5-84EE-E874A3C4DE29}"/>
            </a:ext>
          </a:extLst>
        </xdr:cNvPr>
        <xdr:cNvSpPr txBox="1">
          <a:spLocks noChangeArrowheads="1"/>
        </xdr:cNvSpPr>
      </xdr:nvSpPr>
      <xdr:spPr bwMode="auto">
        <a:xfrm>
          <a:off x="170688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C0B17D8F-4540-4E7F-9BAB-6A6C7BD5EDD6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29</xdr:row>
      <xdr:rowOff>0</xdr:rowOff>
    </xdr:from>
    <xdr:to>
      <xdr:col>12</xdr:col>
      <xdr:colOff>371475</xdr:colOff>
      <xdr:row>30</xdr:row>
      <xdr:rowOff>139700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4C4EF100-5BE7-4574-ACD3-D693AEEBCB2A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104775</xdr:colOff>
      <xdr:row>30</xdr:row>
      <xdr:rowOff>139700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8E6708D0-6B6E-4212-9AAC-CCC768934B50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29</xdr:row>
      <xdr:rowOff>0</xdr:rowOff>
    </xdr:from>
    <xdr:to>
      <xdr:col>10</xdr:col>
      <xdr:colOff>371475</xdr:colOff>
      <xdr:row>30</xdr:row>
      <xdr:rowOff>139700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FF74BC29-C30D-4372-B4FE-0F8A47BA9903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8201A12D-9B85-4C58-8FA0-B47C50F4F1E6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29</xdr:row>
      <xdr:rowOff>0</xdr:rowOff>
    </xdr:from>
    <xdr:ext cx="104775" cy="20955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291C1575-E971-4F55-865D-CD49675A3E44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29</xdr:row>
      <xdr:rowOff>0</xdr:rowOff>
    </xdr:from>
    <xdr:to>
      <xdr:col>12</xdr:col>
      <xdr:colOff>371475</xdr:colOff>
      <xdr:row>30</xdr:row>
      <xdr:rowOff>139700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46414BCE-5B79-45D1-A3BD-5E33D05222D0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104775</xdr:colOff>
      <xdr:row>30</xdr:row>
      <xdr:rowOff>139700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CCC7D669-7FDF-455A-B42E-40A21C521724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29</xdr:row>
      <xdr:rowOff>0</xdr:rowOff>
    </xdr:from>
    <xdr:to>
      <xdr:col>10</xdr:col>
      <xdr:colOff>371475</xdr:colOff>
      <xdr:row>30</xdr:row>
      <xdr:rowOff>139700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2DD4CF91-F3D8-4F9A-B163-40B46E0CD3A7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29</xdr:row>
      <xdr:rowOff>0</xdr:rowOff>
    </xdr:from>
    <xdr:ext cx="104775" cy="20955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EBFE8F23-347E-4DE6-BCF5-AB8C2183CF2A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29</xdr:row>
      <xdr:rowOff>0</xdr:rowOff>
    </xdr:from>
    <xdr:ext cx="104775" cy="20955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305D842D-0B03-4EBF-8C6A-029252799E0F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266700</xdr:colOff>
      <xdr:row>29</xdr:row>
      <xdr:rowOff>0</xdr:rowOff>
    </xdr:from>
    <xdr:to>
      <xdr:col>13</xdr:col>
      <xdr:colOff>371475</xdr:colOff>
      <xdr:row>30</xdr:row>
      <xdr:rowOff>139700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806AD68D-E740-46BF-B732-DAC0DAE0550B}"/>
            </a:ext>
          </a:extLst>
        </xdr:cNvPr>
        <xdr:cNvSpPr txBox="1">
          <a:spLocks noChangeArrowheads="1"/>
        </xdr:cNvSpPr>
      </xdr:nvSpPr>
      <xdr:spPr bwMode="auto">
        <a:xfrm>
          <a:off x="15843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104775</xdr:colOff>
      <xdr:row>30</xdr:row>
      <xdr:rowOff>139700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2AFF1CC9-B6E6-497A-A408-42213B351A21}"/>
            </a:ext>
          </a:extLst>
        </xdr:cNvPr>
        <xdr:cNvSpPr txBox="1">
          <a:spLocks noChangeArrowheads="1"/>
        </xdr:cNvSpPr>
      </xdr:nvSpPr>
      <xdr:spPr bwMode="auto">
        <a:xfrm>
          <a:off x="173926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29</xdr:row>
      <xdr:rowOff>0</xdr:rowOff>
    </xdr:from>
    <xdr:to>
      <xdr:col>11</xdr:col>
      <xdr:colOff>371475</xdr:colOff>
      <xdr:row>30</xdr:row>
      <xdr:rowOff>139700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5B7A8EE6-C768-49B1-B486-F0383D88E40F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266700</xdr:colOff>
      <xdr:row>29</xdr:row>
      <xdr:rowOff>0</xdr:rowOff>
    </xdr:from>
    <xdr:ext cx="104775" cy="20955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A231CD0F-EC96-42AA-AE68-D0C349B301FC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266700</xdr:colOff>
      <xdr:row>29</xdr:row>
      <xdr:rowOff>0</xdr:rowOff>
    </xdr:from>
    <xdr:ext cx="104775" cy="20955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86749AE6-AA43-43CF-8D9B-86CE1F706E19}"/>
            </a:ext>
          </a:extLst>
        </xdr:cNvPr>
        <xdr:cNvSpPr txBox="1">
          <a:spLocks noChangeArrowheads="1"/>
        </xdr:cNvSpPr>
      </xdr:nvSpPr>
      <xdr:spPr bwMode="auto">
        <a:xfrm>
          <a:off x="19507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80819</xdr:colOff>
      <xdr:row>0</xdr:row>
      <xdr:rowOff>0</xdr:rowOff>
    </xdr:from>
    <xdr:to>
      <xdr:col>11</xdr:col>
      <xdr:colOff>92364</xdr:colOff>
      <xdr:row>4</xdr:row>
      <xdr:rowOff>103909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9CB687F1-73CF-33EB-EA30-D6751039F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0910" y="0"/>
          <a:ext cx="1304636" cy="1304636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0</xdr:row>
      <xdr:rowOff>34635</xdr:rowOff>
    </xdr:from>
    <xdr:to>
      <xdr:col>13</xdr:col>
      <xdr:colOff>242454</xdr:colOff>
      <xdr:row>2</xdr:row>
      <xdr:rowOff>161636</xdr:rowOff>
    </xdr:to>
    <xdr:pic>
      <xdr:nvPicPr>
        <xdr:cNvPr id="70" name="Image 69" descr="Logo quadri">
          <a:extLst>
            <a:ext uri="{FF2B5EF4-FFF2-40B4-BE49-F238E27FC236}">
              <a16:creationId xmlns:a16="http://schemas.microsoft.com/office/drawing/2014/main" id="{329AF6CF-80CB-48DE-9E89-0C4C010B34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0182" y="34635"/>
          <a:ext cx="1535545" cy="946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B598F94E-777D-492B-B279-F779E7FC2DB2}"/>
            </a:ext>
          </a:extLst>
        </xdr:cNvPr>
        <xdr:cNvSpPr txBox="1">
          <a:spLocks noChangeArrowheads="1"/>
        </xdr:cNvSpPr>
      </xdr:nvSpPr>
      <xdr:spPr bwMode="auto">
        <a:xfrm>
          <a:off x="148463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104775</xdr:colOff>
      <xdr:row>31</xdr:row>
      <xdr:rowOff>139700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7DBA01FC-30B2-4173-924E-CE979E2FF173}"/>
            </a:ext>
          </a:extLst>
        </xdr:cNvPr>
        <xdr:cNvSpPr txBox="1">
          <a:spLocks noChangeArrowheads="1"/>
        </xdr:cNvSpPr>
      </xdr:nvSpPr>
      <xdr:spPr bwMode="auto">
        <a:xfrm>
          <a:off x="1639570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30</xdr:row>
      <xdr:rowOff>0</xdr:rowOff>
    </xdr:from>
    <xdr:to>
      <xdr:col>9</xdr:col>
      <xdr:colOff>371475</xdr:colOff>
      <xdr:row>31</xdr:row>
      <xdr:rowOff>139700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2C7EA05C-5BB2-499C-99B9-B0377914AC54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30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BC2801DB-5AB3-490A-A78D-6EE4733CE8D3}"/>
            </a:ext>
          </a:extLst>
        </xdr:cNvPr>
        <xdr:cNvSpPr txBox="1">
          <a:spLocks noChangeArrowheads="1"/>
        </xdr:cNvSpPr>
      </xdr:nvSpPr>
      <xdr:spPr bwMode="auto">
        <a:xfrm>
          <a:off x="177482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FE51ED74-FF0C-4232-85EC-EB7D45ABB638}"/>
            </a:ext>
          </a:extLst>
        </xdr:cNvPr>
        <xdr:cNvSpPr txBox="1">
          <a:spLocks noChangeArrowheads="1"/>
        </xdr:cNvSpPr>
      </xdr:nvSpPr>
      <xdr:spPr bwMode="auto">
        <a:xfrm>
          <a:off x="183578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EDF0019C-D61C-4522-B1F4-757A2793F390}"/>
            </a:ext>
          </a:extLst>
        </xdr:cNvPr>
        <xdr:cNvSpPr txBox="1">
          <a:spLocks noChangeArrowheads="1"/>
        </xdr:cNvSpPr>
      </xdr:nvSpPr>
      <xdr:spPr bwMode="auto">
        <a:xfrm>
          <a:off x="15284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C6931814-0746-4ED5-91C0-ED662D7A02E9}"/>
            </a:ext>
          </a:extLst>
        </xdr:cNvPr>
        <xdr:cNvSpPr txBox="1">
          <a:spLocks noChangeArrowheads="1"/>
        </xdr:cNvSpPr>
      </xdr:nvSpPr>
      <xdr:spPr bwMode="auto">
        <a:xfrm>
          <a:off x="16833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61A95F8C-C127-4E15-B9DC-EE63ADDC124C}"/>
            </a:ext>
          </a:extLst>
        </xdr:cNvPr>
        <xdr:cNvSpPr txBox="1">
          <a:spLocks noChangeArrowheads="1"/>
        </xdr:cNvSpPr>
      </xdr:nvSpPr>
      <xdr:spPr bwMode="auto">
        <a:xfrm>
          <a:off x="138620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3445BCA-99E3-4CBF-BF7D-BA255F095BEB}"/>
            </a:ext>
          </a:extLst>
        </xdr:cNvPr>
        <xdr:cNvSpPr txBox="1">
          <a:spLocks noChangeArrowheads="1"/>
        </xdr:cNvSpPr>
      </xdr:nvSpPr>
      <xdr:spPr bwMode="auto">
        <a:xfrm>
          <a:off x="181864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4B80D0EE-64FF-47ED-830A-C455E7BC7DF2}"/>
            </a:ext>
          </a:extLst>
        </xdr:cNvPr>
        <xdr:cNvSpPr txBox="1">
          <a:spLocks noChangeArrowheads="1"/>
        </xdr:cNvSpPr>
      </xdr:nvSpPr>
      <xdr:spPr bwMode="auto">
        <a:xfrm>
          <a:off x="187960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DB2BCE47-AFAD-414D-9F1D-5277C981551A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104775</xdr:colOff>
      <xdr:row>31</xdr:row>
      <xdr:rowOff>139700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F1EE3B83-CEF2-4AD2-8E27-86B15A375634}"/>
            </a:ext>
          </a:extLst>
        </xdr:cNvPr>
        <xdr:cNvSpPr txBox="1">
          <a:spLocks noChangeArrowheads="1"/>
        </xdr:cNvSpPr>
      </xdr:nvSpPr>
      <xdr:spPr bwMode="auto">
        <a:xfrm>
          <a:off x="15576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30</xdr:row>
      <xdr:rowOff>0</xdr:rowOff>
    </xdr:from>
    <xdr:to>
      <xdr:col>9</xdr:col>
      <xdr:colOff>371475</xdr:colOff>
      <xdr:row>31</xdr:row>
      <xdr:rowOff>139700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F0CC3808-6B42-4215-8AB2-0BD40560C4C2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30</xdr:row>
      <xdr:rowOff>0</xdr:rowOff>
    </xdr:from>
    <xdr:ext cx="104775" cy="20955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8809A64F-F544-45F6-8849-345882AA5DE5}"/>
            </a:ext>
          </a:extLst>
        </xdr:cNvPr>
        <xdr:cNvSpPr txBox="1">
          <a:spLocks noChangeArrowheads="1"/>
        </xdr:cNvSpPr>
      </xdr:nvSpPr>
      <xdr:spPr bwMode="auto">
        <a:xfrm>
          <a:off x="170688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CE4F34A5-BAD3-4213-8936-E53F00A61928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74DA893E-2F9F-4F09-9681-AC0DEFBF7963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F2C14540-5E63-48B5-A4CD-202E9E0E032C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4A7959A9-E633-4994-80B8-4D3593232ADD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11CE3832-0C48-4945-8088-A2DD062FB406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E9DFED3C-D390-44FA-85DE-80A1DFD67F13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25400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C224038B-BFE7-401F-8077-C22328C249B7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104775</xdr:colOff>
      <xdr:row>31</xdr:row>
      <xdr:rowOff>25400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05BD57B0-A963-4FCC-88A0-2CB1E031CE0C}"/>
            </a:ext>
          </a:extLst>
        </xdr:cNvPr>
        <xdr:cNvSpPr txBox="1">
          <a:spLocks noChangeArrowheads="1"/>
        </xdr:cNvSpPr>
      </xdr:nvSpPr>
      <xdr:spPr bwMode="auto">
        <a:xfrm>
          <a:off x="155765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30</xdr:row>
      <xdr:rowOff>0</xdr:rowOff>
    </xdr:from>
    <xdr:to>
      <xdr:col>9</xdr:col>
      <xdr:colOff>371475</xdr:colOff>
      <xdr:row>31</xdr:row>
      <xdr:rowOff>25400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426AAC51-946F-430A-9EA5-3BF94E185A78}"/>
            </a:ext>
          </a:extLst>
        </xdr:cNvPr>
        <xdr:cNvSpPr txBox="1">
          <a:spLocks noChangeArrowheads="1"/>
        </xdr:cNvSpPr>
      </xdr:nvSpPr>
      <xdr:spPr bwMode="auto">
        <a:xfrm>
          <a:off x="13125450" y="90106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266700</xdr:colOff>
      <xdr:row>30</xdr:row>
      <xdr:rowOff>0</xdr:rowOff>
    </xdr:from>
    <xdr:ext cx="104775" cy="20955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F3FC3420-2441-4DC7-803C-140A16C5D85C}"/>
            </a:ext>
          </a:extLst>
        </xdr:cNvPr>
        <xdr:cNvSpPr txBox="1">
          <a:spLocks noChangeArrowheads="1"/>
        </xdr:cNvSpPr>
      </xdr:nvSpPr>
      <xdr:spPr bwMode="auto">
        <a:xfrm>
          <a:off x="170688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5974370B-3F52-43AB-998C-DEA184C61396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84BEBEE4-5CD6-4087-969F-48B1BC676666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D4C6E8D3-1019-4DBA-A68D-33D2C766E3DC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E185DB48-0E86-412F-9D3C-22F7C9CC02E7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3765BE48-C7EF-448D-87B7-64B518F62D59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EA445324-8DE2-4604-AAB6-AB7927087784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266700</xdr:colOff>
      <xdr:row>30</xdr:row>
      <xdr:rowOff>0</xdr:rowOff>
    </xdr:from>
    <xdr:to>
      <xdr:col>12</xdr:col>
      <xdr:colOff>371475</xdr:colOff>
      <xdr:row>31</xdr:row>
      <xdr:rowOff>139700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86887CFA-C492-4128-A17B-6A3433C95505}"/>
            </a:ext>
          </a:extLst>
        </xdr:cNvPr>
        <xdr:cNvSpPr txBox="1">
          <a:spLocks noChangeArrowheads="1"/>
        </xdr:cNvSpPr>
      </xdr:nvSpPr>
      <xdr:spPr bwMode="auto">
        <a:xfrm>
          <a:off x="151955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104775</xdr:colOff>
      <xdr:row>31</xdr:row>
      <xdr:rowOff>139700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A6E0FA66-1E6C-4120-93B7-BA4FAEBADD8A}"/>
            </a:ext>
          </a:extLst>
        </xdr:cNvPr>
        <xdr:cNvSpPr txBox="1">
          <a:spLocks noChangeArrowheads="1"/>
        </xdr:cNvSpPr>
      </xdr:nvSpPr>
      <xdr:spPr bwMode="auto">
        <a:xfrm>
          <a:off x="1680210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30</xdr:row>
      <xdr:rowOff>0</xdr:rowOff>
    </xdr:from>
    <xdr:to>
      <xdr:col>10</xdr:col>
      <xdr:colOff>371475</xdr:colOff>
      <xdr:row>31</xdr:row>
      <xdr:rowOff>139700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D6285EA6-1349-497A-B68B-F7E5F1CB0897}"/>
            </a:ext>
          </a:extLst>
        </xdr:cNvPr>
        <xdr:cNvSpPr txBox="1">
          <a:spLocks noChangeArrowheads="1"/>
        </xdr:cNvSpPr>
      </xdr:nvSpPr>
      <xdr:spPr bwMode="auto">
        <a:xfrm>
          <a:off x="13684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266700</xdr:colOff>
      <xdr:row>30</xdr:row>
      <xdr:rowOff>0</xdr:rowOff>
    </xdr:from>
    <xdr:ext cx="104775" cy="20955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D60B0489-1075-45ED-9E25-59DD841EDA85}"/>
            </a:ext>
          </a:extLst>
        </xdr:cNvPr>
        <xdr:cNvSpPr txBox="1">
          <a:spLocks noChangeArrowheads="1"/>
        </xdr:cNvSpPr>
      </xdr:nvSpPr>
      <xdr:spPr bwMode="auto">
        <a:xfrm>
          <a:off x="1765935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40EEA0D-76DE-4E18-8AC6-CFEA803C1902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266700</xdr:colOff>
      <xdr:row>30</xdr:row>
      <xdr:rowOff>0</xdr:rowOff>
    </xdr:from>
    <xdr:to>
      <xdr:col>13</xdr:col>
      <xdr:colOff>371475</xdr:colOff>
      <xdr:row>31</xdr:row>
      <xdr:rowOff>139700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894C3770-2A6D-4B0A-806F-23C377E3146C}"/>
            </a:ext>
          </a:extLst>
        </xdr:cNvPr>
        <xdr:cNvSpPr txBox="1">
          <a:spLocks noChangeArrowheads="1"/>
        </xdr:cNvSpPr>
      </xdr:nvSpPr>
      <xdr:spPr bwMode="auto">
        <a:xfrm>
          <a:off x="158432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104775</xdr:colOff>
      <xdr:row>31</xdr:row>
      <xdr:rowOff>139700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F155E569-9672-4129-8BEC-3B9EFD2B2552}"/>
            </a:ext>
          </a:extLst>
        </xdr:cNvPr>
        <xdr:cNvSpPr txBox="1">
          <a:spLocks noChangeArrowheads="1"/>
        </xdr:cNvSpPr>
      </xdr:nvSpPr>
      <xdr:spPr bwMode="auto">
        <a:xfrm>
          <a:off x="173926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30</xdr:row>
      <xdr:rowOff>0</xdr:rowOff>
    </xdr:from>
    <xdr:to>
      <xdr:col>11</xdr:col>
      <xdr:colOff>371475</xdr:colOff>
      <xdr:row>31</xdr:row>
      <xdr:rowOff>139700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963D7992-6413-499B-98A7-A66AA01109BF}"/>
            </a:ext>
          </a:extLst>
        </xdr:cNvPr>
        <xdr:cNvSpPr txBox="1">
          <a:spLocks noChangeArrowheads="1"/>
        </xdr:cNvSpPr>
      </xdr:nvSpPr>
      <xdr:spPr bwMode="auto">
        <a:xfrm>
          <a:off x="14420850" y="9010650"/>
          <a:ext cx="104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266700</xdr:colOff>
      <xdr:row>30</xdr:row>
      <xdr:rowOff>0</xdr:rowOff>
    </xdr:from>
    <xdr:ext cx="104775" cy="20955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F29E9A47-0ABA-4037-92F5-6878917D5784}"/>
            </a:ext>
          </a:extLst>
        </xdr:cNvPr>
        <xdr:cNvSpPr txBox="1">
          <a:spLocks noChangeArrowheads="1"/>
        </xdr:cNvSpPr>
      </xdr:nvSpPr>
      <xdr:spPr bwMode="auto">
        <a:xfrm>
          <a:off x="18745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266700</xdr:colOff>
      <xdr:row>30</xdr:row>
      <xdr:rowOff>0</xdr:rowOff>
    </xdr:from>
    <xdr:ext cx="104775" cy="20955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574BAB0E-B77D-435A-8616-E593A77148A0}"/>
            </a:ext>
          </a:extLst>
        </xdr:cNvPr>
        <xdr:cNvSpPr txBox="1">
          <a:spLocks noChangeArrowheads="1"/>
        </xdr:cNvSpPr>
      </xdr:nvSpPr>
      <xdr:spPr bwMode="auto">
        <a:xfrm>
          <a:off x="19507200" y="9010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80819</xdr:colOff>
      <xdr:row>0</xdr:row>
      <xdr:rowOff>1</xdr:rowOff>
    </xdr:from>
    <xdr:to>
      <xdr:col>11</xdr:col>
      <xdr:colOff>115454</xdr:colOff>
      <xdr:row>4</xdr:row>
      <xdr:rowOff>127000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0463A1A2-AACA-FE3A-E0EC-AF0328C71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0910" y="1"/>
          <a:ext cx="1327726" cy="1327726"/>
        </a:xfrm>
        <a:prstGeom prst="rect">
          <a:avLst/>
        </a:prstGeom>
      </xdr:spPr>
    </xdr:pic>
    <xdr:clientData/>
  </xdr:twoCellAnchor>
  <xdr:twoCellAnchor editAs="oneCell">
    <xdr:from>
      <xdr:col>11</xdr:col>
      <xdr:colOff>34637</xdr:colOff>
      <xdr:row>0</xdr:row>
      <xdr:rowOff>34637</xdr:rowOff>
    </xdr:from>
    <xdr:to>
      <xdr:col>13</xdr:col>
      <xdr:colOff>103909</xdr:colOff>
      <xdr:row>2</xdr:row>
      <xdr:rowOff>150092</xdr:rowOff>
    </xdr:to>
    <xdr:pic>
      <xdr:nvPicPr>
        <xdr:cNvPr id="115" name="Image 114" descr="Logo quadri">
          <a:extLst>
            <a:ext uri="{FF2B5EF4-FFF2-40B4-BE49-F238E27FC236}">
              <a16:creationId xmlns:a16="http://schemas.microsoft.com/office/drawing/2014/main" id="{3F118994-C1F6-4F30-9979-1836CEEABE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7819" y="34637"/>
          <a:ext cx="1489363" cy="935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691847</xdr:colOff>
      <xdr:row>0</xdr:row>
      <xdr:rowOff>190500</xdr:rowOff>
    </xdr:from>
    <xdr:to>
      <xdr:col>24</xdr:col>
      <xdr:colOff>127000</xdr:colOff>
      <xdr:row>3</xdr:row>
      <xdr:rowOff>101600</xdr:rowOff>
    </xdr:to>
    <xdr:pic>
      <xdr:nvPicPr>
        <xdr:cNvPr id="3" name="Image 2" descr="Logo quadri">
          <a:extLst>
            <a:ext uri="{FF2B5EF4-FFF2-40B4-BE49-F238E27FC236}">
              <a16:creationId xmlns:a16="http://schemas.microsoft.com/office/drawing/2014/main" id="{46748C6C-29E1-47CF-A5B9-525E91AA02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647" y="190500"/>
          <a:ext cx="1340153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276980</xdr:colOff>
      <xdr:row>0</xdr:row>
      <xdr:rowOff>228601</xdr:rowOff>
    </xdr:from>
    <xdr:to>
      <xdr:col>22</xdr:col>
      <xdr:colOff>771653</xdr:colOff>
      <xdr:row>3</xdr:row>
      <xdr:rowOff>25401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3F709F5-6BB7-445D-3880-98B7C0C876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548"/>
        <a:stretch/>
      </xdr:blipFill>
      <xdr:spPr>
        <a:xfrm>
          <a:off x="12710280" y="228601"/>
          <a:ext cx="1294773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D343-1838-441A-9669-4BD14ED43C5E}">
  <sheetPr>
    <pageSetUpPr fitToPage="1"/>
  </sheetPr>
  <dimension ref="A1:R47"/>
  <sheetViews>
    <sheetView showGridLines="0" view="pageBreakPreview" zoomScale="60" zoomScaleNormal="55" workbookViewId="0">
      <selection activeCell="D20" sqref="D20"/>
    </sheetView>
  </sheetViews>
  <sheetFormatPr baseColWidth="10" defaultRowHeight="14.4" x14ac:dyDescent="0.3"/>
  <cols>
    <col min="1" max="1" width="11.5546875" customWidth="1"/>
    <col min="2" max="2" width="13.21875" customWidth="1"/>
    <col min="3" max="3" width="36.21875" style="5" customWidth="1"/>
    <col min="4" max="4" width="27.6640625" style="5" customWidth="1"/>
    <col min="5" max="5" width="12.6640625" customWidth="1"/>
    <col min="6" max="6" width="46.88671875" customWidth="1"/>
    <col min="7" max="7" width="10.109375" customWidth="1"/>
    <col min="8" max="8" width="17.77734375" bestFit="1" customWidth="1"/>
    <col min="9" max="10" width="8" customWidth="1"/>
    <col min="11" max="11" width="10.5546875" customWidth="1"/>
    <col min="12" max="12" width="11.109375" customWidth="1"/>
    <col min="13" max="13" width="9.21875" customWidth="1"/>
    <col min="14" max="14" width="17.5546875" customWidth="1"/>
    <col min="15" max="15" width="8.44140625" customWidth="1"/>
    <col min="16" max="16" width="15.5546875" customWidth="1"/>
    <col min="18" max="18" width="14.88671875" customWidth="1"/>
  </cols>
  <sheetData>
    <row r="1" spans="1:18" ht="36.6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29"/>
      <c r="K1" s="1"/>
      <c r="L1" s="1"/>
      <c r="M1" s="1"/>
      <c r="N1" s="1"/>
      <c r="O1" s="2"/>
      <c r="P1" s="2"/>
      <c r="Q1" s="3"/>
    </row>
    <row r="2" spans="1:18" ht="28.8" x14ac:dyDescent="0.3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30"/>
      <c r="K2" s="4"/>
      <c r="L2" s="4"/>
      <c r="M2" s="4"/>
      <c r="N2" s="4"/>
      <c r="O2" s="4"/>
      <c r="P2" s="200"/>
      <c r="Q2" s="200"/>
    </row>
    <row r="3" spans="1:18" x14ac:dyDescent="0.3">
      <c r="F3" s="5"/>
      <c r="O3" s="6"/>
    </row>
    <row r="4" spans="1:18" ht="15.45" customHeight="1" x14ac:dyDescent="0.3">
      <c r="F4" s="5"/>
      <c r="H4" s="7" t="s">
        <v>2</v>
      </c>
      <c r="I4" s="105"/>
      <c r="J4" s="207" t="s">
        <v>2</v>
      </c>
      <c r="K4" s="208"/>
      <c r="L4" s="209"/>
      <c r="N4" s="207" t="s">
        <v>2</v>
      </c>
      <c r="O4" s="208"/>
      <c r="P4" s="209"/>
      <c r="R4" s="7" t="s">
        <v>2</v>
      </c>
    </row>
    <row r="5" spans="1:18" ht="21.45" customHeight="1" thickBot="1" x14ac:dyDescent="0.35">
      <c r="F5" s="5"/>
      <c r="H5" s="201" t="s">
        <v>3</v>
      </c>
      <c r="I5" s="98"/>
      <c r="J5" s="228" t="s">
        <v>41</v>
      </c>
      <c r="K5" s="210" t="s">
        <v>4</v>
      </c>
      <c r="L5" s="211"/>
      <c r="N5" s="214" t="s">
        <v>5</v>
      </c>
      <c r="O5" s="215"/>
      <c r="P5" s="216"/>
      <c r="R5" s="190" t="s">
        <v>190</v>
      </c>
    </row>
    <row r="6" spans="1:18" ht="37.049999999999997" customHeight="1" x14ac:dyDescent="0.3">
      <c r="A6" s="203" t="s">
        <v>6</v>
      </c>
      <c r="B6" s="205" t="s">
        <v>189</v>
      </c>
      <c r="C6" s="217" t="s">
        <v>7</v>
      </c>
      <c r="D6" s="219" t="s">
        <v>8</v>
      </c>
      <c r="E6" s="221" t="s">
        <v>9</v>
      </c>
      <c r="F6" s="223" t="s">
        <v>10</v>
      </c>
      <c r="G6" s="223" t="s">
        <v>11</v>
      </c>
      <c r="H6" s="202"/>
      <c r="I6" s="226" t="s">
        <v>12</v>
      </c>
      <c r="J6" s="228"/>
      <c r="K6" s="212"/>
      <c r="L6" s="213"/>
      <c r="M6" s="192" t="s">
        <v>12</v>
      </c>
      <c r="N6" s="8" t="s">
        <v>13</v>
      </c>
      <c r="O6" s="194" t="s">
        <v>12</v>
      </c>
      <c r="P6" s="9" t="s">
        <v>14</v>
      </c>
      <c r="Q6" s="196" t="s">
        <v>12</v>
      </c>
      <c r="R6" s="191"/>
    </row>
    <row r="7" spans="1:18" ht="16.05" customHeight="1" thickBot="1" x14ac:dyDescent="0.35">
      <c r="A7" s="204"/>
      <c r="B7" s="206"/>
      <c r="C7" s="218"/>
      <c r="D7" s="220"/>
      <c r="E7" s="222"/>
      <c r="F7" s="224"/>
      <c r="G7" s="225"/>
      <c r="H7" s="7" t="s">
        <v>15</v>
      </c>
      <c r="I7" s="227"/>
      <c r="J7" s="229"/>
      <c r="K7" s="97" t="s">
        <v>40</v>
      </c>
      <c r="L7" s="97" t="s">
        <v>16</v>
      </c>
      <c r="M7" s="193"/>
      <c r="N7" s="7" t="s">
        <v>17</v>
      </c>
      <c r="O7" s="195"/>
      <c r="P7" s="10" t="s">
        <v>18</v>
      </c>
      <c r="Q7" s="197"/>
      <c r="R7" s="7" t="s">
        <v>19</v>
      </c>
    </row>
    <row r="8" spans="1:18" ht="25.2" customHeight="1" x14ac:dyDescent="0.3">
      <c r="A8" s="11">
        <v>13</v>
      </c>
      <c r="B8" s="131">
        <f t="shared" ref="B8:B17" si="0">IF(A8="","",RANK(A8,$A$8:$A$42,1))</f>
        <v>1</v>
      </c>
      <c r="C8" s="138" t="s">
        <v>47</v>
      </c>
      <c r="D8" s="138" t="s">
        <v>48</v>
      </c>
      <c r="E8" s="135">
        <v>55.1</v>
      </c>
      <c r="F8" s="138" t="s">
        <v>56</v>
      </c>
      <c r="G8" s="136" t="s">
        <v>20</v>
      </c>
      <c r="H8" s="32">
        <v>66</v>
      </c>
      <c r="I8" s="19">
        <f t="shared" ref="I8:I17" si="1">IF(H8="","",RANK(H8,$H$8:$H$42,0))</f>
        <v>3</v>
      </c>
      <c r="J8" s="102">
        <f t="shared" ref="J8:J16" si="2">IF(E8="","",E8*0.45)</f>
        <v>24.795000000000002</v>
      </c>
      <c r="K8" s="106">
        <v>166</v>
      </c>
      <c r="L8" s="103">
        <v>60</v>
      </c>
      <c r="M8" s="19">
        <f t="shared" ref="M8:M42" si="3">IF(K8="","",(IF(K8=240,RANK(L8,$L$8:$L$42,0),RANK(K8,$K$8:$K$42,1))))</f>
        <v>1</v>
      </c>
      <c r="N8" s="20">
        <v>61</v>
      </c>
      <c r="O8" s="19">
        <f t="shared" ref="O8:O17" si="4">IF(N8="","",RANK(N8,$N$8:$N$42,0))</f>
        <v>4</v>
      </c>
      <c r="P8" s="21">
        <v>282</v>
      </c>
      <c r="Q8" s="19">
        <f t="shared" ref="Q8:Q42" si="5">IF(P8="","",RANK(P8,$P$8:$P$42,0))</f>
        <v>5</v>
      </c>
      <c r="R8" s="163">
        <v>1</v>
      </c>
    </row>
    <row r="9" spans="1:18" ht="25.2" customHeight="1" x14ac:dyDescent="0.3">
      <c r="A9" s="11">
        <f t="shared" ref="A9:A16" si="6">IF(I9="","",SUM(I9,M9,O9,Q9))</f>
        <v>15</v>
      </c>
      <c r="B9" s="131">
        <f t="shared" si="0"/>
        <v>2</v>
      </c>
      <c r="C9" s="138" t="s">
        <v>51</v>
      </c>
      <c r="D9" s="138" t="s">
        <v>52</v>
      </c>
      <c r="E9" s="135">
        <v>55.2</v>
      </c>
      <c r="F9" s="138" t="s">
        <v>58</v>
      </c>
      <c r="G9" s="136" t="s">
        <v>20</v>
      </c>
      <c r="H9" s="32">
        <v>60</v>
      </c>
      <c r="I9" s="19">
        <f t="shared" si="1"/>
        <v>7</v>
      </c>
      <c r="J9" s="102">
        <f t="shared" si="2"/>
        <v>24.840000000000003</v>
      </c>
      <c r="K9" s="106">
        <v>240</v>
      </c>
      <c r="L9" s="103">
        <v>48</v>
      </c>
      <c r="M9" s="19">
        <f t="shared" si="3"/>
        <v>6</v>
      </c>
      <c r="N9" s="20">
        <v>75</v>
      </c>
      <c r="O9" s="19">
        <f t="shared" si="4"/>
        <v>1</v>
      </c>
      <c r="P9" s="21">
        <v>369</v>
      </c>
      <c r="Q9" s="19">
        <f t="shared" si="5"/>
        <v>1</v>
      </c>
      <c r="R9" s="166">
        <v>2</v>
      </c>
    </row>
    <row r="10" spans="1:18" ht="25.2" customHeight="1" x14ac:dyDescent="0.3">
      <c r="A10" s="11">
        <f t="shared" si="6"/>
        <v>15</v>
      </c>
      <c r="B10" s="131">
        <f t="shared" si="0"/>
        <v>2</v>
      </c>
      <c r="C10" s="167" t="s">
        <v>158</v>
      </c>
      <c r="D10" s="167" t="s">
        <v>159</v>
      </c>
      <c r="E10" s="135">
        <v>56.84</v>
      </c>
      <c r="F10" s="172" t="s">
        <v>57</v>
      </c>
      <c r="G10" s="136" t="s">
        <v>20</v>
      </c>
      <c r="H10" s="32">
        <v>82.5</v>
      </c>
      <c r="I10" s="18">
        <f t="shared" si="1"/>
        <v>2</v>
      </c>
      <c r="J10" s="102">
        <f t="shared" si="2"/>
        <v>25.578000000000003</v>
      </c>
      <c r="K10" s="106">
        <v>240</v>
      </c>
      <c r="L10" s="103">
        <v>54</v>
      </c>
      <c r="M10" s="19">
        <f t="shared" si="3"/>
        <v>4</v>
      </c>
      <c r="N10" s="20">
        <v>55</v>
      </c>
      <c r="O10" s="19">
        <f t="shared" si="4"/>
        <v>6</v>
      </c>
      <c r="P10" s="21">
        <v>318</v>
      </c>
      <c r="Q10" s="19">
        <f t="shared" si="5"/>
        <v>3</v>
      </c>
      <c r="R10" s="165">
        <v>3</v>
      </c>
    </row>
    <row r="11" spans="1:18" ht="25.2" customHeight="1" x14ac:dyDescent="0.3">
      <c r="A11" s="11">
        <f t="shared" si="6"/>
        <v>15</v>
      </c>
      <c r="B11" s="131">
        <f t="shared" si="0"/>
        <v>2</v>
      </c>
      <c r="C11" s="167" t="s">
        <v>156</v>
      </c>
      <c r="D11" s="167" t="s">
        <v>157</v>
      </c>
      <c r="E11" s="135">
        <v>56.96</v>
      </c>
      <c r="F11" s="172" t="s">
        <v>87</v>
      </c>
      <c r="G11" s="136" t="s">
        <v>20</v>
      </c>
      <c r="H11" s="32">
        <v>93</v>
      </c>
      <c r="I11" s="18">
        <f t="shared" si="1"/>
        <v>1</v>
      </c>
      <c r="J11" s="102">
        <f t="shared" si="2"/>
        <v>25.632000000000001</v>
      </c>
      <c r="K11" s="106">
        <v>240</v>
      </c>
      <c r="L11" s="103">
        <v>43</v>
      </c>
      <c r="M11" s="19">
        <f t="shared" si="3"/>
        <v>7</v>
      </c>
      <c r="N11" s="20">
        <v>63</v>
      </c>
      <c r="O11" s="19">
        <f t="shared" si="4"/>
        <v>3</v>
      </c>
      <c r="P11" s="21">
        <v>294</v>
      </c>
      <c r="Q11" s="19">
        <f t="shared" si="5"/>
        <v>4</v>
      </c>
      <c r="R11" s="22"/>
    </row>
    <row r="12" spans="1:18" ht="25.2" customHeight="1" x14ac:dyDescent="0.3">
      <c r="A12" s="11">
        <f t="shared" si="6"/>
        <v>16</v>
      </c>
      <c r="B12" s="131">
        <f t="shared" si="0"/>
        <v>5</v>
      </c>
      <c r="C12" s="138" t="s">
        <v>53</v>
      </c>
      <c r="D12" s="138" t="s">
        <v>54</v>
      </c>
      <c r="E12" s="135">
        <v>55.76</v>
      </c>
      <c r="F12" s="138" t="s">
        <v>59</v>
      </c>
      <c r="G12" s="136" t="s">
        <v>20</v>
      </c>
      <c r="H12" s="32">
        <v>65</v>
      </c>
      <c r="I12" s="18">
        <f t="shared" si="1"/>
        <v>4</v>
      </c>
      <c r="J12" s="102">
        <f t="shared" si="2"/>
        <v>25.091999999999999</v>
      </c>
      <c r="K12" s="106">
        <v>179</v>
      </c>
      <c r="L12" s="103">
        <v>60</v>
      </c>
      <c r="M12" s="19">
        <f t="shared" si="3"/>
        <v>2</v>
      </c>
      <c r="N12" s="20">
        <v>65</v>
      </c>
      <c r="O12" s="19">
        <f t="shared" si="4"/>
        <v>2</v>
      </c>
      <c r="P12" s="21">
        <v>236</v>
      </c>
      <c r="Q12" s="19">
        <f t="shared" si="5"/>
        <v>8</v>
      </c>
      <c r="R12" s="22"/>
    </row>
    <row r="13" spans="1:18" ht="25.2" customHeight="1" x14ac:dyDescent="0.3">
      <c r="A13" s="11">
        <f t="shared" si="6"/>
        <v>18</v>
      </c>
      <c r="B13" s="131">
        <f t="shared" si="0"/>
        <v>6</v>
      </c>
      <c r="C13" s="138" t="s">
        <v>45</v>
      </c>
      <c r="D13" s="138" t="s">
        <v>46</v>
      </c>
      <c r="E13" s="135">
        <v>52.2</v>
      </c>
      <c r="F13" s="138" t="s">
        <v>55</v>
      </c>
      <c r="G13" s="136" t="s">
        <v>20</v>
      </c>
      <c r="H13" s="32">
        <v>65</v>
      </c>
      <c r="I13" s="18">
        <f t="shared" si="1"/>
        <v>4</v>
      </c>
      <c r="J13" s="102">
        <f t="shared" si="2"/>
        <v>23.490000000000002</v>
      </c>
      <c r="K13" s="106">
        <v>237</v>
      </c>
      <c r="L13" s="103">
        <v>60</v>
      </c>
      <c r="M13" s="19">
        <f t="shared" si="3"/>
        <v>3</v>
      </c>
      <c r="N13" s="20">
        <v>55</v>
      </c>
      <c r="O13" s="19">
        <f t="shared" si="4"/>
        <v>6</v>
      </c>
      <c r="P13" s="21">
        <v>282</v>
      </c>
      <c r="Q13" s="19">
        <f t="shared" si="5"/>
        <v>5</v>
      </c>
      <c r="R13" s="22"/>
    </row>
    <row r="14" spans="1:18" ht="25.2" customHeight="1" x14ac:dyDescent="0.3">
      <c r="A14" s="11">
        <f t="shared" si="6"/>
        <v>23</v>
      </c>
      <c r="B14" s="131">
        <f t="shared" si="0"/>
        <v>7</v>
      </c>
      <c r="C14" s="138" t="s">
        <v>49</v>
      </c>
      <c r="D14" s="184" t="s">
        <v>50</v>
      </c>
      <c r="E14" s="186">
        <v>53.74</v>
      </c>
      <c r="F14" s="184" t="s">
        <v>57</v>
      </c>
      <c r="G14" s="187" t="s">
        <v>20</v>
      </c>
      <c r="H14" s="32">
        <v>0</v>
      </c>
      <c r="I14" s="18">
        <f t="shared" si="1"/>
        <v>8</v>
      </c>
      <c r="J14" s="102">
        <f t="shared" si="2"/>
        <v>24.183</v>
      </c>
      <c r="K14" s="106">
        <v>240</v>
      </c>
      <c r="L14" s="103">
        <v>49</v>
      </c>
      <c r="M14" s="19">
        <f t="shared" si="3"/>
        <v>5</v>
      </c>
      <c r="N14" s="20">
        <v>40</v>
      </c>
      <c r="O14" s="19">
        <f t="shared" si="4"/>
        <v>8</v>
      </c>
      <c r="P14" s="21">
        <v>322</v>
      </c>
      <c r="Q14" s="19">
        <f t="shared" si="5"/>
        <v>2</v>
      </c>
      <c r="R14" s="22"/>
    </row>
    <row r="15" spans="1:18" ht="25.2" customHeight="1" x14ac:dyDescent="0.3">
      <c r="A15" s="11">
        <f t="shared" si="6"/>
        <v>24</v>
      </c>
      <c r="B15" s="131">
        <f t="shared" si="0"/>
        <v>8</v>
      </c>
      <c r="C15" s="138" t="s">
        <v>43</v>
      </c>
      <c r="D15" s="185" t="s">
        <v>44</v>
      </c>
      <c r="E15" s="186">
        <v>54.6</v>
      </c>
      <c r="F15" s="185" t="s">
        <v>55</v>
      </c>
      <c r="G15" s="187" t="s">
        <v>20</v>
      </c>
      <c r="H15" s="32">
        <v>65</v>
      </c>
      <c r="I15" s="18">
        <f t="shared" si="1"/>
        <v>4</v>
      </c>
      <c r="J15" s="102">
        <f t="shared" si="2"/>
        <v>24.57</v>
      </c>
      <c r="K15" s="106">
        <v>240</v>
      </c>
      <c r="L15" s="107">
        <v>40</v>
      </c>
      <c r="M15" s="19">
        <f t="shared" si="3"/>
        <v>8</v>
      </c>
      <c r="N15" s="20">
        <v>58</v>
      </c>
      <c r="O15" s="19">
        <f t="shared" si="4"/>
        <v>5</v>
      </c>
      <c r="P15" s="21">
        <v>265</v>
      </c>
      <c r="Q15" s="19">
        <f t="shared" si="5"/>
        <v>7</v>
      </c>
      <c r="R15" s="22"/>
    </row>
    <row r="16" spans="1:18" ht="25.2" customHeight="1" x14ac:dyDescent="0.3">
      <c r="A16" s="11" t="str">
        <f t="shared" si="6"/>
        <v/>
      </c>
      <c r="B16" s="12" t="str">
        <f t="shared" si="0"/>
        <v/>
      </c>
      <c r="C16" s="168"/>
      <c r="D16" s="169"/>
      <c r="E16" s="15"/>
      <c r="F16" s="16"/>
      <c r="G16" s="17" t="s">
        <v>20</v>
      </c>
      <c r="H16" s="32"/>
      <c r="I16" s="18" t="str">
        <f t="shared" si="1"/>
        <v/>
      </c>
      <c r="J16" s="102" t="str">
        <f t="shared" si="2"/>
        <v/>
      </c>
      <c r="K16" s="106"/>
      <c r="L16" s="107"/>
      <c r="M16" s="19" t="str">
        <f t="shared" si="3"/>
        <v/>
      </c>
      <c r="N16" s="20"/>
      <c r="O16" s="19" t="str">
        <f t="shared" si="4"/>
        <v/>
      </c>
      <c r="P16" s="21"/>
      <c r="Q16" s="19" t="str">
        <f t="shared" si="5"/>
        <v/>
      </c>
      <c r="R16" s="22"/>
    </row>
    <row r="17" spans="1:18" ht="25.2" customHeight="1" x14ac:dyDescent="0.3">
      <c r="A17" s="11" t="str">
        <f t="shared" ref="A17:A42" si="7">IF(I17="","",SUM(I17,M17,O17,Q17))</f>
        <v/>
      </c>
      <c r="B17" s="12" t="str">
        <f t="shared" si="0"/>
        <v/>
      </c>
      <c r="C17" s="168"/>
      <c r="D17" s="169"/>
      <c r="E17" s="15"/>
      <c r="F17" s="16"/>
      <c r="G17" s="17" t="s">
        <v>20</v>
      </c>
      <c r="H17" s="32"/>
      <c r="I17" s="18" t="str">
        <f t="shared" si="1"/>
        <v/>
      </c>
      <c r="J17" s="102" t="str">
        <f t="shared" ref="J17:J42" si="8">IF(E17="","",E17*0.45)</f>
        <v/>
      </c>
      <c r="K17" s="106"/>
      <c r="L17" s="107"/>
      <c r="M17" s="19" t="str">
        <f t="shared" si="3"/>
        <v/>
      </c>
      <c r="N17" s="20"/>
      <c r="O17" s="19" t="str">
        <f t="shared" si="4"/>
        <v/>
      </c>
      <c r="P17" s="21"/>
      <c r="Q17" s="19" t="str">
        <f t="shared" si="5"/>
        <v/>
      </c>
      <c r="R17" s="22"/>
    </row>
    <row r="18" spans="1:18" ht="25.2" customHeight="1" x14ac:dyDescent="0.3">
      <c r="A18" s="11" t="str">
        <f t="shared" si="7"/>
        <v/>
      </c>
      <c r="B18" s="12"/>
      <c r="C18" s="168"/>
      <c r="D18" s="169"/>
      <c r="E18" s="15"/>
      <c r="F18" s="16"/>
      <c r="G18" s="17" t="s">
        <v>20</v>
      </c>
      <c r="H18" s="32"/>
      <c r="I18" s="18"/>
      <c r="J18" s="102" t="str">
        <f t="shared" si="8"/>
        <v/>
      </c>
      <c r="K18" s="106"/>
      <c r="L18" s="107"/>
      <c r="M18" s="19" t="str">
        <f t="shared" si="3"/>
        <v/>
      </c>
      <c r="N18" s="20"/>
      <c r="O18" s="19"/>
      <c r="P18" s="21"/>
      <c r="Q18" s="19" t="str">
        <f t="shared" si="5"/>
        <v/>
      </c>
      <c r="R18" s="22"/>
    </row>
    <row r="19" spans="1:18" ht="25.2" customHeight="1" x14ac:dyDescent="0.3">
      <c r="A19" s="11" t="str">
        <f t="shared" si="7"/>
        <v/>
      </c>
      <c r="B19" s="12" t="str">
        <f t="shared" ref="B19:B42" si="9">IF(A19="","",RANK(A19,$A$8:$A$42,1))</f>
        <v/>
      </c>
      <c r="C19" s="168"/>
      <c r="D19" s="169"/>
      <c r="E19" s="15"/>
      <c r="F19" s="16"/>
      <c r="G19" s="17" t="s">
        <v>20</v>
      </c>
      <c r="H19" s="32"/>
      <c r="I19" s="18" t="str">
        <f t="shared" ref="I19:I42" si="10">IF(H19="","",RANK(H19,$H$8:$H$42,0))</f>
        <v/>
      </c>
      <c r="J19" s="102" t="str">
        <f t="shared" si="8"/>
        <v/>
      </c>
      <c r="K19" s="106"/>
      <c r="L19" s="107"/>
      <c r="M19" s="19" t="str">
        <f t="shared" si="3"/>
        <v/>
      </c>
      <c r="N19" s="20"/>
      <c r="O19" s="19" t="str">
        <f t="shared" ref="O19:O42" si="11">IF(N19="","",RANK(N19,$N$8:$N$42,0))</f>
        <v/>
      </c>
      <c r="P19" s="21"/>
      <c r="Q19" s="19" t="str">
        <f t="shared" si="5"/>
        <v/>
      </c>
      <c r="R19" s="22"/>
    </row>
    <row r="20" spans="1:18" ht="25.2" customHeight="1" x14ac:dyDescent="0.3">
      <c r="A20" s="11" t="str">
        <f t="shared" si="7"/>
        <v/>
      </c>
      <c r="B20" s="12" t="str">
        <f t="shared" si="9"/>
        <v/>
      </c>
      <c r="C20" s="168"/>
      <c r="D20" s="169"/>
      <c r="E20" s="15"/>
      <c r="F20" s="16"/>
      <c r="G20" s="17" t="s">
        <v>20</v>
      </c>
      <c r="H20" s="32"/>
      <c r="I20" s="18" t="str">
        <f t="shared" si="10"/>
        <v/>
      </c>
      <c r="J20" s="102" t="str">
        <f t="shared" si="8"/>
        <v/>
      </c>
      <c r="K20" s="106"/>
      <c r="L20" s="107"/>
      <c r="M20" s="19" t="str">
        <f t="shared" si="3"/>
        <v/>
      </c>
      <c r="N20" s="20"/>
      <c r="O20" s="19" t="str">
        <f t="shared" si="11"/>
        <v/>
      </c>
      <c r="P20" s="21"/>
      <c r="Q20" s="19" t="str">
        <f t="shared" si="5"/>
        <v/>
      </c>
      <c r="R20" s="22"/>
    </row>
    <row r="21" spans="1:18" ht="23.4" x14ac:dyDescent="0.3">
      <c r="A21" s="11" t="str">
        <f t="shared" si="7"/>
        <v/>
      </c>
      <c r="B21" s="12" t="str">
        <f t="shared" si="9"/>
        <v/>
      </c>
      <c r="C21" s="168"/>
      <c r="D21" s="169"/>
      <c r="E21" s="15"/>
      <c r="F21" s="16"/>
      <c r="G21" s="17" t="s">
        <v>20</v>
      </c>
      <c r="H21" s="32"/>
      <c r="I21" s="18" t="str">
        <f t="shared" si="10"/>
        <v/>
      </c>
      <c r="J21" s="102" t="str">
        <f t="shared" si="8"/>
        <v/>
      </c>
      <c r="K21" s="106"/>
      <c r="L21" s="107"/>
      <c r="M21" s="19" t="str">
        <f t="shared" si="3"/>
        <v/>
      </c>
      <c r="N21" s="20"/>
      <c r="O21" s="19" t="str">
        <f t="shared" si="11"/>
        <v/>
      </c>
      <c r="P21" s="21"/>
      <c r="Q21" s="19" t="str">
        <f t="shared" si="5"/>
        <v/>
      </c>
      <c r="R21" s="22"/>
    </row>
    <row r="22" spans="1:18" ht="23.4" x14ac:dyDescent="0.3">
      <c r="A22" s="11" t="str">
        <f t="shared" si="7"/>
        <v/>
      </c>
      <c r="B22" s="12" t="str">
        <f t="shared" si="9"/>
        <v/>
      </c>
      <c r="C22" s="168"/>
      <c r="D22" s="169"/>
      <c r="E22" s="15"/>
      <c r="F22" s="16"/>
      <c r="G22" s="17" t="s">
        <v>20</v>
      </c>
      <c r="H22" s="32"/>
      <c r="I22" s="18" t="str">
        <f t="shared" si="10"/>
        <v/>
      </c>
      <c r="J22" s="102" t="str">
        <f t="shared" si="8"/>
        <v/>
      </c>
      <c r="K22" s="106"/>
      <c r="L22" s="107"/>
      <c r="M22" s="19" t="str">
        <f t="shared" si="3"/>
        <v/>
      </c>
      <c r="N22" s="20"/>
      <c r="O22" s="19" t="str">
        <f t="shared" si="11"/>
        <v/>
      </c>
      <c r="P22" s="21"/>
      <c r="Q22" s="19" t="str">
        <f t="shared" si="5"/>
        <v/>
      </c>
      <c r="R22" s="22"/>
    </row>
    <row r="23" spans="1:18" ht="23.4" x14ac:dyDescent="0.3">
      <c r="A23" s="11" t="str">
        <f t="shared" si="7"/>
        <v/>
      </c>
      <c r="B23" s="12" t="str">
        <f t="shared" si="9"/>
        <v/>
      </c>
      <c r="C23" s="168"/>
      <c r="D23" s="169"/>
      <c r="E23" s="15"/>
      <c r="F23" s="16"/>
      <c r="G23" s="17" t="s">
        <v>20</v>
      </c>
      <c r="H23" s="32"/>
      <c r="I23" s="18" t="str">
        <f t="shared" si="10"/>
        <v/>
      </c>
      <c r="J23" s="102" t="str">
        <f t="shared" si="8"/>
        <v/>
      </c>
      <c r="K23" s="106"/>
      <c r="L23" s="107"/>
      <c r="M23" s="19" t="str">
        <f t="shared" si="3"/>
        <v/>
      </c>
      <c r="N23" s="20"/>
      <c r="O23" s="19" t="str">
        <f t="shared" si="11"/>
        <v/>
      </c>
      <c r="P23" s="21"/>
      <c r="Q23" s="19" t="str">
        <f t="shared" si="5"/>
        <v/>
      </c>
      <c r="R23" s="22"/>
    </row>
    <row r="24" spans="1:18" ht="23.4" x14ac:dyDescent="0.3">
      <c r="A24" s="11" t="str">
        <f t="shared" si="7"/>
        <v/>
      </c>
      <c r="B24" s="12" t="str">
        <f t="shared" si="9"/>
        <v/>
      </c>
      <c r="C24" s="168"/>
      <c r="D24" s="169"/>
      <c r="E24" s="15"/>
      <c r="F24" s="16"/>
      <c r="G24" s="17" t="s">
        <v>20</v>
      </c>
      <c r="H24" s="32"/>
      <c r="I24" s="18" t="str">
        <f t="shared" si="10"/>
        <v/>
      </c>
      <c r="J24" s="102" t="str">
        <f t="shared" si="8"/>
        <v/>
      </c>
      <c r="K24" s="106"/>
      <c r="L24" s="107"/>
      <c r="M24" s="19" t="str">
        <f t="shared" si="3"/>
        <v/>
      </c>
      <c r="N24" s="20"/>
      <c r="O24" s="19" t="str">
        <f t="shared" si="11"/>
        <v/>
      </c>
      <c r="P24" s="21"/>
      <c r="Q24" s="19" t="str">
        <f t="shared" si="5"/>
        <v/>
      </c>
      <c r="R24" s="22"/>
    </row>
    <row r="25" spans="1:18" ht="23.4" x14ac:dyDescent="0.3">
      <c r="A25" s="11" t="str">
        <f t="shared" si="7"/>
        <v/>
      </c>
      <c r="B25" s="12" t="str">
        <f t="shared" si="9"/>
        <v/>
      </c>
      <c r="C25" s="168"/>
      <c r="D25" s="169"/>
      <c r="E25" s="15"/>
      <c r="F25" s="16"/>
      <c r="G25" s="17" t="s">
        <v>20</v>
      </c>
      <c r="H25" s="32"/>
      <c r="I25" s="18" t="str">
        <f t="shared" si="10"/>
        <v/>
      </c>
      <c r="J25" s="102" t="str">
        <f t="shared" si="8"/>
        <v/>
      </c>
      <c r="K25" s="106"/>
      <c r="L25" s="107"/>
      <c r="M25" s="19" t="str">
        <f t="shared" si="3"/>
        <v/>
      </c>
      <c r="N25" s="20"/>
      <c r="O25" s="19" t="str">
        <f t="shared" si="11"/>
        <v/>
      </c>
      <c r="P25" s="21"/>
      <c r="Q25" s="19" t="str">
        <f t="shared" si="5"/>
        <v/>
      </c>
      <c r="R25" s="22"/>
    </row>
    <row r="26" spans="1:18" ht="23.4" x14ac:dyDescent="0.3">
      <c r="A26" s="11" t="str">
        <f t="shared" si="7"/>
        <v/>
      </c>
      <c r="B26" s="12" t="str">
        <f t="shared" si="9"/>
        <v/>
      </c>
      <c r="C26" s="168"/>
      <c r="D26" s="169"/>
      <c r="E26" s="15"/>
      <c r="F26" s="16"/>
      <c r="G26" s="17" t="s">
        <v>20</v>
      </c>
      <c r="H26" s="32"/>
      <c r="I26" s="18" t="str">
        <f t="shared" si="10"/>
        <v/>
      </c>
      <c r="J26" s="102" t="str">
        <f t="shared" si="8"/>
        <v/>
      </c>
      <c r="K26" s="106"/>
      <c r="L26" s="107"/>
      <c r="M26" s="19" t="str">
        <f t="shared" si="3"/>
        <v/>
      </c>
      <c r="N26" s="20"/>
      <c r="O26" s="19" t="str">
        <f t="shared" si="11"/>
        <v/>
      </c>
      <c r="P26" s="21"/>
      <c r="Q26" s="19" t="str">
        <f t="shared" si="5"/>
        <v/>
      </c>
      <c r="R26" s="22"/>
    </row>
    <row r="27" spans="1:18" ht="23.4" x14ac:dyDescent="0.3">
      <c r="A27" s="11" t="str">
        <f t="shared" si="7"/>
        <v/>
      </c>
      <c r="B27" s="12" t="str">
        <f t="shared" si="9"/>
        <v/>
      </c>
      <c r="C27" s="168"/>
      <c r="D27" s="169"/>
      <c r="E27" s="15"/>
      <c r="F27" s="16"/>
      <c r="G27" s="17" t="s">
        <v>20</v>
      </c>
      <c r="H27" s="32"/>
      <c r="I27" s="18" t="str">
        <f t="shared" si="10"/>
        <v/>
      </c>
      <c r="J27" s="102" t="str">
        <f t="shared" si="8"/>
        <v/>
      </c>
      <c r="K27" s="106"/>
      <c r="L27" s="107"/>
      <c r="M27" s="19" t="str">
        <f t="shared" si="3"/>
        <v/>
      </c>
      <c r="N27" s="20"/>
      <c r="O27" s="19" t="str">
        <f t="shared" si="11"/>
        <v/>
      </c>
      <c r="P27" s="21"/>
      <c r="Q27" s="19" t="str">
        <f t="shared" si="5"/>
        <v/>
      </c>
      <c r="R27" s="22"/>
    </row>
    <row r="28" spans="1:18" ht="23.4" x14ac:dyDescent="0.3">
      <c r="A28" s="11" t="str">
        <f t="shared" si="7"/>
        <v/>
      </c>
      <c r="B28" s="12" t="str">
        <f t="shared" si="9"/>
        <v/>
      </c>
      <c r="C28" s="168"/>
      <c r="D28" s="169"/>
      <c r="E28" s="15"/>
      <c r="F28" s="16"/>
      <c r="G28" s="17" t="s">
        <v>20</v>
      </c>
      <c r="H28" s="32"/>
      <c r="I28" s="18" t="str">
        <f t="shared" si="10"/>
        <v/>
      </c>
      <c r="J28" s="102" t="str">
        <f t="shared" si="8"/>
        <v/>
      </c>
      <c r="K28" s="106"/>
      <c r="L28" s="107"/>
      <c r="M28" s="19" t="str">
        <f t="shared" si="3"/>
        <v/>
      </c>
      <c r="N28" s="20"/>
      <c r="O28" s="19" t="str">
        <f t="shared" si="11"/>
        <v/>
      </c>
      <c r="P28" s="21"/>
      <c r="Q28" s="19" t="str">
        <f t="shared" si="5"/>
        <v/>
      </c>
      <c r="R28" s="22"/>
    </row>
    <row r="29" spans="1:18" ht="23.4" x14ac:dyDescent="0.3">
      <c r="A29" s="11" t="str">
        <f t="shared" si="7"/>
        <v/>
      </c>
      <c r="B29" s="12" t="str">
        <f t="shared" si="9"/>
        <v/>
      </c>
      <c r="C29" s="168"/>
      <c r="D29" s="169"/>
      <c r="E29" s="15"/>
      <c r="F29" s="16"/>
      <c r="G29" s="17" t="s">
        <v>20</v>
      </c>
      <c r="H29" s="32"/>
      <c r="I29" s="18" t="str">
        <f t="shared" si="10"/>
        <v/>
      </c>
      <c r="J29" s="102" t="str">
        <f t="shared" si="8"/>
        <v/>
      </c>
      <c r="K29" s="106"/>
      <c r="L29" s="107"/>
      <c r="M29" s="19" t="str">
        <f t="shared" si="3"/>
        <v/>
      </c>
      <c r="N29" s="20"/>
      <c r="O29" s="19" t="str">
        <f t="shared" si="11"/>
        <v/>
      </c>
      <c r="P29" s="21"/>
      <c r="Q29" s="19" t="str">
        <f t="shared" si="5"/>
        <v/>
      </c>
      <c r="R29" s="22"/>
    </row>
    <row r="30" spans="1:18" ht="23.4" x14ac:dyDescent="0.3">
      <c r="A30" s="11" t="str">
        <f t="shared" si="7"/>
        <v/>
      </c>
      <c r="B30" s="12" t="str">
        <f t="shared" si="9"/>
        <v/>
      </c>
      <c r="C30" s="168"/>
      <c r="D30" s="169"/>
      <c r="E30" s="15"/>
      <c r="F30" s="16"/>
      <c r="G30" s="17" t="s">
        <v>20</v>
      </c>
      <c r="H30" s="32"/>
      <c r="I30" s="18" t="str">
        <f t="shared" si="10"/>
        <v/>
      </c>
      <c r="J30" s="102" t="str">
        <f t="shared" si="8"/>
        <v/>
      </c>
      <c r="K30" s="106"/>
      <c r="L30" s="107"/>
      <c r="M30" s="19" t="str">
        <f t="shared" si="3"/>
        <v/>
      </c>
      <c r="N30" s="20"/>
      <c r="O30" s="19" t="str">
        <f t="shared" si="11"/>
        <v/>
      </c>
      <c r="P30" s="21"/>
      <c r="Q30" s="19" t="str">
        <f t="shared" si="5"/>
        <v/>
      </c>
      <c r="R30" s="22"/>
    </row>
    <row r="31" spans="1:18" ht="23.4" x14ac:dyDescent="0.3">
      <c r="A31" s="11" t="str">
        <f t="shared" si="7"/>
        <v/>
      </c>
      <c r="B31" s="12" t="str">
        <f t="shared" si="9"/>
        <v/>
      </c>
      <c r="C31" s="168"/>
      <c r="D31" s="169"/>
      <c r="E31" s="15"/>
      <c r="F31" s="16"/>
      <c r="G31" s="17" t="s">
        <v>20</v>
      </c>
      <c r="H31" s="32"/>
      <c r="I31" s="18" t="str">
        <f t="shared" si="10"/>
        <v/>
      </c>
      <c r="J31" s="102" t="str">
        <f t="shared" si="8"/>
        <v/>
      </c>
      <c r="K31" s="106"/>
      <c r="L31" s="107"/>
      <c r="M31" s="19" t="str">
        <f t="shared" si="3"/>
        <v/>
      </c>
      <c r="N31" s="20"/>
      <c r="O31" s="19" t="str">
        <f t="shared" si="11"/>
        <v/>
      </c>
      <c r="P31" s="21"/>
      <c r="Q31" s="19" t="str">
        <f t="shared" si="5"/>
        <v/>
      </c>
      <c r="R31" s="22"/>
    </row>
    <row r="32" spans="1:18" ht="23.4" x14ac:dyDescent="0.3">
      <c r="A32" s="11" t="str">
        <f t="shared" si="7"/>
        <v/>
      </c>
      <c r="B32" s="12" t="str">
        <f t="shared" si="9"/>
        <v/>
      </c>
      <c r="C32" s="168"/>
      <c r="D32" s="169"/>
      <c r="E32" s="15"/>
      <c r="F32" s="16"/>
      <c r="G32" s="17" t="s">
        <v>20</v>
      </c>
      <c r="H32" s="32"/>
      <c r="I32" s="18" t="str">
        <f t="shared" si="10"/>
        <v/>
      </c>
      <c r="J32" s="102" t="str">
        <f t="shared" si="8"/>
        <v/>
      </c>
      <c r="K32" s="106"/>
      <c r="L32" s="108"/>
      <c r="M32" s="19" t="str">
        <f t="shared" si="3"/>
        <v/>
      </c>
      <c r="N32" s="23"/>
      <c r="O32" s="19" t="str">
        <f t="shared" si="11"/>
        <v/>
      </c>
      <c r="P32" s="21"/>
      <c r="Q32" s="19" t="str">
        <f t="shared" si="5"/>
        <v/>
      </c>
      <c r="R32" s="22"/>
    </row>
    <row r="33" spans="1:18" ht="23.4" x14ac:dyDescent="0.3">
      <c r="A33" s="11" t="str">
        <f t="shared" si="7"/>
        <v/>
      </c>
      <c r="B33" s="12" t="str">
        <f t="shared" si="9"/>
        <v/>
      </c>
      <c r="C33" s="168"/>
      <c r="D33" s="169"/>
      <c r="E33" s="15"/>
      <c r="F33" s="16"/>
      <c r="G33" s="17" t="s">
        <v>20</v>
      </c>
      <c r="H33" s="32"/>
      <c r="I33" s="18" t="str">
        <f t="shared" si="10"/>
        <v/>
      </c>
      <c r="J33" s="102" t="str">
        <f t="shared" si="8"/>
        <v/>
      </c>
      <c r="K33" s="106"/>
      <c r="L33" s="107"/>
      <c r="M33" s="19" t="str">
        <f t="shared" si="3"/>
        <v/>
      </c>
      <c r="N33" s="20"/>
      <c r="O33" s="19" t="str">
        <f t="shared" si="11"/>
        <v/>
      </c>
      <c r="P33" s="21"/>
      <c r="Q33" s="19" t="str">
        <f t="shared" si="5"/>
        <v/>
      </c>
      <c r="R33" s="22"/>
    </row>
    <row r="34" spans="1:18" ht="23.4" x14ac:dyDescent="0.3">
      <c r="A34" s="11" t="str">
        <f t="shared" si="7"/>
        <v/>
      </c>
      <c r="B34" s="12" t="str">
        <f t="shared" si="9"/>
        <v/>
      </c>
      <c r="C34" s="168"/>
      <c r="D34" s="169"/>
      <c r="E34" s="15"/>
      <c r="F34" s="16"/>
      <c r="G34" s="17" t="s">
        <v>20</v>
      </c>
      <c r="H34" s="32"/>
      <c r="I34" s="18" t="str">
        <f t="shared" si="10"/>
        <v/>
      </c>
      <c r="J34" s="102" t="str">
        <f t="shared" si="8"/>
        <v/>
      </c>
      <c r="K34" s="106"/>
      <c r="L34" s="107"/>
      <c r="M34" s="19" t="str">
        <f t="shared" si="3"/>
        <v/>
      </c>
      <c r="N34" s="20"/>
      <c r="O34" s="19" t="str">
        <f t="shared" si="11"/>
        <v/>
      </c>
      <c r="P34" s="21"/>
      <c r="Q34" s="19" t="str">
        <f t="shared" si="5"/>
        <v/>
      </c>
      <c r="R34" s="22"/>
    </row>
    <row r="35" spans="1:18" ht="23.4" x14ac:dyDescent="0.3">
      <c r="A35" s="11" t="str">
        <f t="shared" si="7"/>
        <v/>
      </c>
      <c r="B35" s="12" t="str">
        <f t="shared" si="9"/>
        <v/>
      </c>
      <c r="C35" s="168"/>
      <c r="D35" s="169"/>
      <c r="E35" s="15"/>
      <c r="F35" s="16"/>
      <c r="G35" s="17" t="s">
        <v>20</v>
      </c>
      <c r="H35" s="32"/>
      <c r="I35" s="18" t="str">
        <f t="shared" si="10"/>
        <v/>
      </c>
      <c r="J35" s="102" t="str">
        <f t="shared" si="8"/>
        <v/>
      </c>
      <c r="K35" s="106"/>
      <c r="L35" s="107"/>
      <c r="M35" s="19" t="str">
        <f t="shared" si="3"/>
        <v/>
      </c>
      <c r="N35" s="20"/>
      <c r="O35" s="19" t="str">
        <f t="shared" si="11"/>
        <v/>
      </c>
      <c r="P35" s="21"/>
      <c r="Q35" s="19" t="str">
        <f t="shared" si="5"/>
        <v/>
      </c>
      <c r="R35" s="22"/>
    </row>
    <row r="36" spans="1:18" ht="23.4" x14ac:dyDescent="0.3">
      <c r="A36" s="11" t="str">
        <f t="shared" si="7"/>
        <v/>
      </c>
      <c r="B36" s="12" t="str">
        <f t="shared" si="9"/>
        <v/>
      </c>
      <c r="C36" s="168"/>
      <c r="D36" s="169"/>
      <c r="E36" s="15"/>
      <c r="F36" s="16"/>
      <c r="G36" s="17" t="s">
        <v>20</v>
      </c>
      <c r="H36" s="32"/>
      <c r="I36" s="18" t="str">
        <f t="shared" si="10"/>
        <v/>
      </c>
      <c r="J36" s="102" t="str">
        <f t="shared" si="8"/>
        <v/>
      </c>
      <c r="K36" s="106"/>
      <c r="L36" s="107"/>
      <c r="M36" s="19" t="str">
        <f t="shared" si="3"/>
        <v/>
      </c>
      <c r="N36" s="20"/>
      <c r="O36" s="19" t="str">
        <f t="shared" si="11"/>
        <v/>
      </c>
      <c r="P36" s="21"/>
      <c r="Q36" s="19" t="str">
        <f t="shared" si="5"/>
        <v/>
      </c>
      <c r="R36" s="22"/>
    </row>
    <row r="37" spans="1:18" ht="23.4" x14ac:dyDescent="0.3">
      <c r="A37" s="11" t="str">
        <f t="shared" si="7"/>
        <v/>
      </c>
      <c r="B37" s="12" t="str">
        <f t="shared" si="9"/>
        <v/>
      </c>
      <c r="C37" s="168"/>
      <c r="D37" s="169"/>
      <c r="E37" s="15"/>
      <c r="F37" s="16"/>
      <c r="G37" s="17" t="s">
        <v>20</v>
      </c>
      <c r="H37" s="32"/>
      <c r="I37" s="18" t="str">
        <f t="shared" si="10"/>
        <v/>
      </c>
      <c r="J37" s="102" t="str">
        <f t="shared" si="8"/>
        <v/>
      </c>
      <c r="K37" s="106"/>
      <c r="L37" s="107"/>
      <c r="M37" s="19" t="str">
        <f t="shared" si="3"/>
        <v/>
      </c>
      <c r="N37" s="20"/>
      <c r="O37" s="19" t="str">
        <f t="shared" si="11"/>
        <v/>
      </c>
      <c r="P37" s="21"/>
      <c r="Q37" s="19" t="str">
        <f t="shared" si="5"/>
        <v/>
      </c>
      <c r="R37" s="22"/>
    </row>
    <row r="38" spans="1:18" ht="23.4" x14ac:dyDescent="0.3">
      <c r="A38" s="11" t="str">
        <f t="shared" si="7"/>
        <v/>
      </c>
      <c r="B38" s="12" t="str">
        <f t="shared" si="9"/>
        <v/>
      </c>
      <c r="C38" s="168"/>
      <c r="D38" s="169"/>
      <c r="E38" s="15"/>
      <c r="F38" s="16"/>
      <c r="G38" s="17" t="s">
        <v>20</v>
      </c>
      <c r="H38" s="32"/>
      <c r="I38" s="18" t="str">
        <f t="shared" si="10"/>
        <v/>
      </c>
      <c r="J38" s="102" t="str">
        <f t="shared" si="8"/>
        <v/>
      </c>
      <c r="K38" s="106"/>
      <c r="L38" s="107"/>
      <c r="M38" s="19" t="str">
        <f t="shared" si="3"/>
        <v/>
      </c>
      <c r="N38" s="20"/>
      <c r="O38" s="19" t="str">
        <f t="shared" si="11"/>
        <v/>
      </c>
      <c r="P38" s="21"/>
      <c r="Q38" s="19" t="str">
        <f t="shared" si="5"/>
        <v/>
      </c>
      <c r="R38" s="22"/>
    </row>
    <row r="39" spans="1:18" ht="23.4" x14ac:dyDescent="0.3">
      <c r="A39" s="11" t="str">
        <f t="shared" si="7"/>
        <v/>
      </c>
      <c r="B39" s="12" t="str">
        <f t="shared" si="9"/>
        <v/>
      </c>
      <c r="C39" s="168"/>
      <c r="D39" s="169"/>
      <c r="E39" s="15"/>
      <c r="F39" s="16"/>
      <c r="G39" s="17" t="s">
        <v>20</v>
      </c>
      <c r="H39" s="32"/>
      <c r="I39" s="18" t="str">
        <f t="shared" si="10"/>
        <v/>
      </c>
      <c r="J39" s="102" t="str">
        <f t="shared" si="8"/>
        <v/>
      </c>
      <c r="K39" s="106"/>
      <c r="L39" s="107"/>
      <c r="M39" s="19" t="str">
        <f t="shared" si="3"/>
        <v/>
      </c>
      <c r="N39" s="20"/>
      <c r="O39" s="19" t="str">
        <f t="shared" si="11"/>
        <v/>
      </c>
      <c r="P39" s="21"/>
      <c r="Q39" s="19" t="str">
        <f t="shared" si="5"/>
        <v/>
      </c>
      <c r="R39" s="22"/>
    </row>
    <row r="40" spans="1:18" ht="23.4" x14ac:dyDescent="0.3">
      <c r="A40" s="11" t="str">
        <f t="shared" si="7"/>
        <v/>
      </c>
      <c r="B40" s="12" t="str">
        <f t="shared" si="9"/>
        <v/>
      </c>
      <c r="C40" s="168"/>
      <c r="D40" s="169"/>
      <c r="E40" s="15"/>
      <c r="F40" s="16"/>
      <c r="G40" s="17" t="s">
        <v>20</v>
      </c>
      <c r="H40" s="32"/>
      <c r="I40" s="18" t="str">
        <f t="shared" si="10"/>
        <v/>
      </c>
      <c r="J40" s="102" t="str">
        <f t="shared" si="8"/>
        <v/>
      </c>
      <c r="K40" s="106"/>
      <c r="L40" s="107"/>
      <c r="M40" s="19" t="str">
        <f t="shared" si="3"/>
        <v/>
      </c>
      <c r="N40" s="20"/>
      <c r="O40" s="19" t="str">
        <f t="shared" si="11"/>
        <v/>
      </c>
      <c r="P40" s="21"/>
      <c r="Q40" s="19" t="str">
        <f t="shared" si="5"/>
        <v/>
      </c>
      <c r="R40" s="22"/>
    </row>
    <row r="41" spans="1:18" ht="23.4" x14ac:dyDescent="0.3">
      <c r="A41" s="11" t="str">
        <f t="shared" si="7"/>
        <v/>
      </c>
      <c r="B41" s="12" t="str">
        <f t="shared" si="9"/>
        <v/>
      </c>
      <c r="C41" s="168"/>
      <c r="D41" s="169"/>
      <c r="E41" s="15"/>
      <c r="F41" s="16"/>
      <c r="G41" s="17" t="s">
        <v>20</v>
      </c>
      <c r="H41" s="32"/>
      <c r="I41" s="18" t="str">
        <f t="shared" si="10"/>
        <v/>
      </c>
      <c r="J41" s="102" t="str">
        <f t="shared" si="8"/>
        <v/>
      </c>
      <c r="K41" s="106"/>
      <c r="L41" s="107"/>
      <c r="M41" s="19" t="str">
        <f t="shared" si="3"/>
        <v/>
      </c>
      <c r="N41" s="20"/>
      <c r="O41" s="19" t="str">
        <f t="shared" si="11"/>
        <v/>
      </c>
      <c r="P41" s="21"/>
      <c r="Q41" s="19" t="str">
        <f t="shared" si="5"/>
        <v/>
      </c>
      <c r="R41" s="22"/>
    </row>
    <row r="42" spans="1:18" ht="24" thickBot="1" x14ac:dyDescent="0.35">
      <c r="A42" s="33" t="str">
        <f t="shared" si="7"/>
        <v/>
      </c>
      <c r="B42" s="34" t="str">
        <f t="shared" si="9"/>
        <v/>
      </c>
      <c r="C42" s="170"/>
      <c r="D42" s="171"/>
      <c r="E42" s="36"/>
      <c r="F42" s="37"/>
      <c r="G42" s="38" t="s">
        <v>20</v>
      </c>
      <c r="H42" s="128"/>
      <c r="I42" s="25" t="str">
        <f t="shared" si="10"/>
        <v/>
      </c>
      <c r="J42" s="101" t="str">
        <f t="shared" si="8"/>
        <v/>
      </c>
      <c r="K42" s="109"/>
      <c r="L42" s="100"/>
      <c r="M42" s="19" t="str">
        <f t="shared" si="3"/>
        <v/>
      </c>
      <c r="N42" s="27"/>
      <c r="O42" s="26" t="str">
        <f t="shared" si="11"/>
        <v/>
      </c>
      <c r="P42" s="104"/>
      <c r="Q42" s="26" t="str">
        <f t="shared" si="5"/>
        <v/>
      </c>
      <c r="R42" s="28"/>
    </row>
    <row r="43" spans="1:18" ht="15" thickTop="1" x14ac:dyDescent="0.3">
      <c r="J43" s="99"/>
      <c r="K43" s="99"/>
    </row>
    <row r="47" spans="1:18" x14ac:dyDescent="0.3">
      <c r="O47" s="105"/>
    </row>
  </sheetData>
  <sortState xmlns:xlrd2="http://schemas.microsoft.com/office/spreadsheetml/2017/richdata2" ref="A8:R16">
    <sortCondition ref="B8:B16"/>
  </sortState>
  <mergeCells count="21">
    <mergeCell ref="E6:E7"/>
    <mergeCell ref="F6:F7"/>
    <mergeCell ref="G6:G7"/>
    <mergeCell ref="I6:I7"/>
    <mergeCell ref="J5:J7"/>
    <mergeCell ref="R5:R6"/>
    <mergeCell ref="M6:M7"/>
    <mergeCell ref="O6:O7"/>
    <mergeCell ref="Q6:Q7"/>
    <mergeCell ref="A1:I1"/>
    <mergeCell ref="A2:I2"/>
    <mergeCell ref="P2:Q2"/>
    <mergeCell ref="H5:H6"/>
    <mergeCell ref="A6:A7"/>
    <mergeCell ref="B6:B7"/>
    <mergeCell ref="N4:P4"/>
    <mergeCell ref="K5:L6"/>
    <mergeCell ref="N5:P5"/>
    <mergeCell ref="J4:L4"/>
    <mergeCell ref="C6:C7"/>
    <mergeCell ref="D6:D7"/>
  </mergeCells>
  <conditionalFormatting sqref="A2 K2:N2 J4:J5 K5 I6 H7:H42 L7:L42">
    <cfRule type="cellIs" dxfId="142" priority="26" stopIfTrue="1" operator="lessThan">
      <formula>0</formula>
    </cfRule>
  </conditionalFormatting>
  <conditionalFormatting sqref="C8:D13 F8:F13">
    <cfRule type="expression" dxfId="141" priority="2" stopIfTrue="1">
      <formula>MOD(ROW(),2)</formula>
    </cfRule>
  </conditionalFormatting>
  <conditionalFormatting sqref="G8:G42">
    <cfRule type="cellIs" dxfId="140" priority="12" stopIfTrue="1" operator="notEqual">
      <formula>"F"</formula>
    </cfRule>
  </conditionalFormatting>
  <conditionalFormatting sqref="H4:H5">
    <cfRule type="cellIs" dxfId="139" priority="11" stopIfTrue="1" operator="lessThan">
      <formula>0</formula>
    </cfRule>
  </conditionalFormatting>
  <conditionalFormatting sqref="K1">
    <cfRule type="cellIs" dxfId="138" priority="25" stopIfTrue="1" operator="lessThan">
      <formula>0</formula>
    </cfRule>
  </conditionalFormatting>
  <conditionalFormatting sqref="M6 O6:Q6">
    <cfRule type="cellIs" dxfId="137" priority="13" stopIfTrue="1" operator="lessThan">
      <formula>0</formula>
    </cfRule>
  </conditionalFormatting>
  <conditionalFormatting sqref="N4:N5">
    <cfRule type="cellIs" dxfId="136" priority="10" stopIfTrue="1" operator="lessThan">
      <formula>0</formula>
    </cfRule>
  </conditionalFormatting>
  <conditionalFormatting sqref="N7">
    <cfRule type="cellIs" dxfId="135" priority="9" stopIfTrue="1" operator="lessThan">
      <formula>0</formula>
    </cfRule>
  </conditionalFormatting>
  <conditionalFormatting sqref="P7">
    <cfRule type="cellIs" dxfId="134" priority="6" stopIfTrue="1" operator="lessThan">
      <formula>0</formula>
    </cfRule>
  </conditionalFormatting>
  <conditionalFormatting sqref="R4:R5">
    <cfRule type="cellIs" dxfId="133" priority="5" stopIfTrue="1" operator="lessThan">
      <formula>0</formula>
    </cfRule>
  </conditionalFormatting>
  <conditionalFormatting sqref="R7 R42">
    <cfRule type="cellIs" dxfId="132" priority="4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showGridLines="0" view="pageBreakPreview" zoomScale="55" zoomScaleNormal="55" zoomScaleSheetLayoutView="55" workbookViewId="0">
      <selection activeCell="R7" sqref="R7"/>
    </sheetView>
  </sheetViews>
  <sheetFormatPr baseColWidth="10" defaultColWidth="8.77734375" defaultRowHeight="14.4" x14ac:dyDescent="0.3"/>
  <cols>
    <col min="1" max="1" width="11.5546875" customWidth="1"/>
    <col min="2" max="2" width="13.21875" customWidth="1"/>
    <col min="3" max="3" width="36.21875" customWidth="1"/>
    <col min="4" max="4" width="27.6640625" customWidth="1"/>
    <col min="5" max="5" width="12.6640625" customWidth="1"/>
    <col min="6" max="6" width="46.88671875" customWidth="1"/>
    <col min="7" max="7" width="10.109375" customWidth="1"/>
    <col min="8" max="8" width="17.77734375" bestFit="1" customWidth="1"/>
    <col min="9" max="10" width="8" customWidth="1"/>
    <col min="11" max="11" width="10.5546875" customWidth="1"/>
    <col min="12" max="12" width="11.109375" customWidth="1"/>
    <col min="13" max="13" width="9.21875" customWidth="1"/>
    <col min="14" max="14" width="17.5546875" customWidth="1"/>
    <col min="15" max="15" width="8.44140625" customWidth="1"/>
    <col min="16" max="16" width="15.5546875" customWidth="1"/>
    <col min="17" max="17" width="10.88671875"/>
    <col min="18" max="18" width="14.88671875" customWidth="1"/>
  </cols>
  <sheetData>
    <row r="1" spans="1:18" ht="36.6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"/>
      <c r="K1" s="1"/>
      <c r="L1" s="1"/>
      <c r="M1" s="1"/>
      <c r="N1" s="2"/>
      <c r="O1" s="2"/>
      <c r="P1" s="3"/>
    </row>
    <row r="2" spans="1:18" ht="28.8" x14ac:dyDescent="0.3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4"/>
      <c r="K2" s="4"/>
      <c r="L2" s="4"/>
      <c r="M2" s="4"/>
      <c r="N2" s="4"/>
      <c r="O2" s="3"/>
      <c r="P2" s="3"/>
    </row>
    <row r="3" spans="1:18" x14ac:dyDescent="0.3">
      <c r="F3" s="5"/>
      <c r="N3" s="6"/>
    </row>
    <row r="4" spans="1:18" ht="15.6" x14ac:dyDescent="0.3">
      <c r="F4" s="5"/>
      <c r="H4" s="7" t="s">
        <v>2</v>
      </c>
      <c r="I4" s="105"/>
      <c r="J4" s="207" t="s">
        <v>2</v>
      </c>
      <c r="K4" s="208"/>
      <c r="L4" s="209"/>
      <c r="N4" s="207" t="s">
        <v>2</v>
      </c>
      <c r="O4" s="208"/>
      <c r="P4" s="209"/>
      <c r="R4" s="7" t="s">
        <v>2</v>
      </c>
    </row>
    <row r="5" spans="1:18" ht="21.45" customHeight="1" thickBot="1" x14ac:dyDescent="0.35">
      <c r="F5" s="5"/>
      <c r="H5" s="201" t="s">
        <v>3</v>
      </c>
      <c r="I5" s="98"/>
      <c r="J5" s="228" t="s">
        <v>41</v>
      </c>
      <c r="K5" s="210" t="s">
        <v>4</v>
      </c>
      <c r="L5" s="211"/>
      <c r="N5" s="214" t="s">
        <v>5</v>
      </c>
      <c r="O5" s="215"/>
      <c r="P5" s="216"/>
      <c r="R5" s="190" t="s">
        <v>190</v>
      </c>
    </row>
    <row r="6" spans="1:18" ht="37.049999999999997" customHeight="1" x14ac:dyDescent="0.3">
      <c r="A6" s="203" t="s">
        <v>6</v>
      </c>
      <c r="B6" s="205" t="s">
        <v>189</v>
      </c>
      <c r="C6" s="217" t="s">
        <v>7</v>
      </c>
      <c r="D6" s="219" t="s">
        <v>8</v>
      </c>
      <c r="E6" s="221" t="s">
        <v>9</v>
      </c>
      <c r="F6" s="223" t="s">
        <v>10</v>
      </c>
      <c r="G6" s="223" t="s">
        <v>11</v>
      </c>
      <c r="H6" s="202"/>
      <c r="I6" s="226" t="s">
        <v>12</v>
      </c>
      <c r="J6" s="228"/>
      <c r="K6" s="212"/>
      <c r="L6" s="213"/>
      <c r="M6" s="192" t="s">
        <v>12</v>
      </c>
      <c r="N6" s="8" t="s">
        <v>13</v>
      </c>
      <c r="O6" s="194" t="s">
        <v>12</v>
      </c>
      <c r="P6" s="9" t="s">
        <v>14</v>
      </c>
      <c r="Q6" s="196" t="s">
        <v>12</v>
      </c>
      <c r="R6" s="191"/>
    </row>
    <row r="7" spans="1:18" ht="16.05" customHeight="1" thickBot="1" x14ac:dyDescent="0.35">
      <c r="A7" s="204"/>
      <c r="B7" s="206"/>
      <c r="C7" s="218"/>
      <c r="D7" s="220"/>
      <c r="E7" s="222"/>
      <c r="F7" s="224"/>
      <c r="G7" s="225"/>
      <c r="H7" s="7" t="s">
        <v>15</v>
      </c>
      <c r="I7" s="227"/>
      <c r="J7" s="229"/>
      <c r="K7" s="97" t="s">
        <v>40</v>
      </c>
      <c r="L7" s="97" t="s">
        <v>16</v>
      </c>
      <c r="M7" s="193"/>
      <c r="N7" s="7" t="s">
        <v>17</v>
      </c>
      <c r="O7" s="195"/>
      <c r="P7" s="10" t="s">
        <v>18</v>
      </c>
      <c r="Q7" s="197"/>
      <c r="R7" s="7" t="s">
        <v>19</v>
      </c>
    </row>
    <row r="8" spans="1:18" ht="25.8" customHeight="1" x14ac:dyDescent="0.3">
      <c r="A8" s="11">
        <f t="shared" ref="A8:A25" si="0">IF(I8="","",SUM(I8,M8,O8,Q8))</f>
        <v>13</v>
      </c>
      <c r="B8" s="131">
        <f t="shared" ref="B8:B39" si="1">IF(A8="","",RANK(A8,$A$8:$A$39,1))</f>
        <v>1</v>
      </c>
      <c r="C8" s="138" t="s">
        <v>64</v>
      </c>
      <c r="D8" s="138" t="s">
        <v>65</v>
      </c>
      <c r="E8" s="135">
        <v>73.34</v>
      </c>
      <c r="F8" s="134" t="s">
        <v>55</v>
      </c>
      <c r="G8" s="136" t="s">
        <v>20</v>
      </c>
      <c r="H8" s="32">
        <v>95</v>
      </c>
      <c r="I8" s="19">
        <f t="shared" ref="I8:I39" si="2">IF(H8="","",RANK(H8,$H$8:$H$39,0))</f>
        <v>2</v>
      </c>
      <c r="J8" s="102">
        <f t="shared" ref="J8:J25" si="3">IF(E8="","",E8*0.45)</f>
        <v>33.003</v>
      </c>
      <c r="K8" s="106">
        <v>166</v>
      </c>
      <c r="L8" s="103">
        <v>60</v>
      </c>
      <c r="M8" s="19">
        <f t="shared" ref="M8:M25" si="4">IF(K8="","",(IF(K8=240,RANK(L8,$L$8:$L$39,0),RANK(K8,$K$8:$K$39,1))))</f>
        <v>5</v>
      </c>
      <c r="N8" s="20">
        <v>59</v>
      </c>
      <c r="O8" s="19">
        <f t="shared" ref="O8:O39" si="5">IF(N8="","",RANK(N8,$N$8:$N$39,0))</f>
        <v>5</v>
      </c>
      <c r="P8" s="21">
        <v>606</v>
      </c>
      <c r="Q8" s="19">
        <f t="shared" ref="Q8:Q39" si="6">IF(P8="","",RANK(P8,$P$8:$P$39,0))</f>
        <v>1</v>
      </c>
      <c r="R8" s="163">
        <v>1</v>
      </c>
    </row>
    <row r="9" spans="1:18" ht="25.8" customHeight="1" x14ac:dyDescent="0.3">
      <c r="A9" s="11">
        <f t="shared" si="0"/>
        <v>18</v>
      </c>
      <c r="B9" s="131">
        <f t="shared" si="1"/>
        <v>2</v>
      </c>
      <c r="C9" s="138" t="s">
        <v>62</v>
      </c>
      <c r="D9" s="138" t="s">
        <v>63</v>
      </c>
      <c r="E9" s="135">
        <v>64.3</v>
      </c>
      <c r="F9" s="134" t="s">
        <v>55</v>
      </c>
      <c r="G9" s="136" t="s">
        <v>20</v>
      </c>
      <c r="H9" s="32">
        <v>90</v>
      </c>
      <c r="I9" s="18">
        <f t="shared" si="2"/>
        <v>4</v>
      </c>
      <c r="J9" s="102">
        <f t="shared" si="3"/>
        <v>28.934999999999999</v>
      </c>
      <c r="K9" s="106">
        <v>147</v>
      </c>
      <c r="L9" s="103">
        <v>60</v>
      </c>
      <c r="M9" s="19">
        <f t="shared" si="4"/>
        <v>3</v>
      </c>
      <c r="N9" s="20">
        <v>55</v>
      </c>
      <c r="O9" s="19">
        <f t="shared" si="5"/>
        <v>8</v>
      </c>
      <c r="P9" s="21">
        <v>491</v>
      </c>
      <c r="Q9" s="19">
        <f t="shared" si="6"/>
        <v>3</v>
      </c>
      <c r="R9" s="166">
        <v>2</v>
      </c>
    </row>
    <row r="10" spans="1:18" ht="25.8" customHeight="1" x14ac:dyDescent="0.3">
      <c r="A10" s="11">
        <f t="shared" si="0"/>
        <v>24</v>
      </c>
      <c r="B10" s="131">
        <f t="shared" si="1"/>
        <v>3</v>
      </c>
      <c r="C10" s="138" t="s">
        <v>73</v>
      </c>
      <c r="D10" s="138" t="s">
        <v>74</v>
      </c>
      <c r="E10" s="135">
        <v>65.02</v>
      </c>
      <c r="F10" s="134" t="s">
        <v>56</v>
      </c>
      <c r="G10" s="136" t="s">
        <v>20</v>
      </c>
      <c r="H10" s="32">
        <v>76</v>
      </c>
      <c r="I10" s="18">
        <f t="shared" si="2"/>
        <v>10</v>
      </c>
      <c r="J10" s="102">
        <f t="shared" si="3"/>
        <v>29.259</v>
      </c>
      <c r="K10" s="106">
        <v>104</v>
      </c>
      <c r="L10" s="103">
        <v>60</v>
      </c>
      <c r="M10" s="19">
        <f t="shared" si="4"/>
        <v>1</v>
      </c>
      <c r="N10" s="20">
        <v>58</v>
      </c>
      <c r="O10" s="19">
        <f t="shared" si="5"/>
        <v>6</v>
      </c>
      <c r="P10" s="21">
        <v>396</v>
      </c>
      <c r="Q10" s="19">
        <f t="shared" si="6"/>
        <v>7</v>
      </c>
      <c r="R10" s="165">
        <v>3</v>
      </c>
    </row>
    <row r="11" spans="1:18" ht="25.8" customHeight="1" x14ac:dyDescent="0.3">
      <c r="A11" s="11">
        <f t="shared" si="0"/>
        <v>24</v>
      </c>
      <c r="B11" s="131">
        <f t="shared" si="1"/>
        <v>3</v>
      </c>
      <c r="C11" s="138" t="s">
        <v>83</v>
      </c>
      <c r="D11" s="138" t="s">
        <v>84</v>
      </c>
      <c r="E11" s="135">
        <v>68.58</v>
      </c>
      <c r="F11" s="134" t="s">
        <v>87</v>
      </c>
      <c r="G11" s="136" t="s">
        <v>20</v>
      </c>
      <c r="H11" s="32">
        <v>83</v>
      </c>
      <c r="I11" s="18">
        <f t="shared" si="2"/>
        <v>8</v>
      </c>
      <c r="J11" s="102">
        <f t="shared" si="3"/>
        <v>30.861000000000001</v>
      </c>
      <c r="K11" s="106">
        <v>179</v>
      </c>
      <c r="L11" s="103">
        <v>60</v>
      </c>
      <c r="M11" s="19">
        <f t="shared" si="4"/>
        <v>7</v>
      </c>
      <c r="N11" s="20">
        <v>74</v>
      </c>
      <c r="O11" s="19">
        <f t="shared" si="5"/>
        <v>3</v>
      </c>
      <c r="P11" s="21">
        <v>432</v>
      </c>
      <c r="Q11" s="19">
        <f t="shared" si="6"/>
        <v>6</v>
      </c>
      <c r="R11" s="22"/>
    </row>
    <row r="12" spans="1:18" ht="25.8" customHeight="1" x14ac:dyDescent="0.3">
      <c r="A12" s="11">
        <f t="shared" si="0"/>
        <v>24</v>
      </c>
      <c r="B12" s="131">
        <f t="shared" si="1"/>
        <v>3</v>
      </c>
      <c r="C12" s="138" t="s">
        <v>81</v>
      </c>
      <c r="D12" s="138" t="s">
        <v>82</v>
      </c>
      <c r="E12" s="135">
        <v>68.760000000000005</v>
      </c>
      <c r="F12" s="134" t="s">
        <v>58</v>
      </c>
      <c r="G12" s="136" t="s">
        <v>20</v>
      </c>
      <c r="H12" s="32">
        <v>87</v>
      </c>
      <c r="I12" s="18">
        <f t="shared" si="2"/>
        <v>5</v>
      </c>
      <c r="J12" s="102">
        <f t="shared" si="3"/>
        <v>30.942000000000004</v>
      </c>
      <c r="K12" s="106">
        <v>162</v>
      </c>
      <c r="L12" s="103">
        <v>60</v>
      </c>
      <c r="M12" s="19">
        <f t="shared" si="4"/>
        <v>4</v>
      </c>
      <c r="N12" s="20">
        <v>74</v>
      </c>
      <c r="O12" s="19">
        <f t="shared" si="5"/>
        <v>3</v>
      </c>
      <c r="P12" s="21">
        <v>365</v>
      </c>
      <c r="Q12" s="19">
        <f t="shared" si="6"/>
        <v>12</v>
      </c>
      <c r="R12" s="22"/>
    </row>
    <row r="13" spans="1:18" ht="25.8" customHeight="1" x14ac:dyDescent="0.3">
      <c r="A13" s="11">
        <f t="shared" si="0"/>
        <v>26</v>
      </c>
      <c r="B13" s="131">
        <f t="shared" si="1"/>
        <v>6</v>
      </c>
      <c r="C13" s="138" t="s">
        <v>77</v>
      </c>
      <c r="D13" s="138" t="s">
        <v>78</v>
      </c>
      <c r="E13" s="135">
        <v>57.42</v>
      </c>
      <c r="F13" s="134" t="s">
        <v>56</v>
      </c>
      <c r="G13" s="136" t="s">
        <v>20</v>
      </c>
      <c r="H13" s="32">
        <v>70</v>
      </c>
      <c r="I13" s="18">
        <f t="shared" si="2"/>
        <v>13</v>
      </c>
      <c r="J13" s="102">
        <f t="shared" si="3"/>
        <v>25.839000000000002</v>
      </c>
      <c r="K13" s="106">
        <v>208</v>
      </c>
      <c r="L13" s="107">
        <v>60</v>
      </c>
      <c r="M13" s="19">
        <f t="shared" si="4"/>
        <v>8</v>
      </c>
      <c r="N13" s="20">
        <v>109</v>
      </c>
      <c r="O13" s="19">
        <f t="shared" si="5"/>
        <v>1</v>
      </c>
      <c r="P13" s="21">
        <v>437</v>
      </c>
      <c r="Q13" s="19">
        <f t="shared" si="6"/>
        <v>4</v>
      </c>
      <c r="R13" s="22"/>
    </row>
    <row r="14" spans="1:18" ht="25.8" customHeight="1" x14ac:dyDescent="0.3">
      <c r="A14" s="11">
        <f t="shared" si="0"/>
        <v>28</v>
      </c>
      <c r="B14" s="131">
        <f t="shared" si="1"/>
        <v>7</v>
      </c>
      <c r="C14" s="138" t="s">
        <v>161</v>
      </c>
      <c r="D14" s="138" t="s">
        <v>80</v>
      </c>
      <c r="E14" s="135">
        <v>65.22</v>
      </c>
      <c r="F14" s="134" t="s">
        <v>56</v>
      </c>
      <c r="G14" s="136" t="s">
        <v>20</v>
      </c>
      <c r="H14" s="32">
        <v>93</v>
      </c>
      <c r="I14" s="18">
        <f t="shared" si="2"/>
        <v>3</v>
      </c>
      <c r="J14" s="102">
        <f t="shared" si="3"/>
        <v>29.349</v>
      </c>
      <c r="K14" s="106">
        <v>240</v>
      </c>
      <c r="L14" s="107">
        <v>54</v>
      </c>
      <c r="M14" s="19">
        <f t="shared" si="4"/>
        <v>11</v>
      </c>
      <c r="N14" s="20">
        <v>53</v>
      </c>
      <c r="O14" s="19">
        <f t="shared" si="5"/>
        <v>9</v>
      </c>
      <c r="P14" s="21">
        <v>435</v>
      </c>
      <c r="Q14" s="19">
        <f t="shared" si="6"/>
        <v>5</v>
      </c>
      <c r="R14" s="22"/>
    </row>
    <row r="15" spans="1:18" ht="25.8" customHeight="1" x14ac:dyDescent="0.3">
      <c r="A15" s="11">
        <f t="shared" si="0"/>
        <v>33</v>
      </c>
      <c r="B15" s="131">
        <f t="shared" si="1"/>
        <v>8</v>
      </c>
      <c r="C15" s="138" t="s">
        <v>70</v>
      </c>
      <c r="D15" s="138" t="s">
        <v>71</v>
      </c>
      <c r="E15" s="135">
        <v>59</v>
      </c>
      <c r="F15" s="134" t="s">
        <v>57</v>
      </c>
      <c r="G15" s="136" t="s">
        <v>20</v>
      </c>
      <c r="H15" s="32">
        <v>83</v>
      </c>
      <c r="I15" s="18">
        <f t="shared" si="2"/>
        <v>8</v>
      </c>
      <c r="J15" s="102">
        <f t="shared" si="3"/>
        <v>26.55</v>
      </c>
      <c r="K15" s="106">
        <v>220</v>
      </c>
      <c r="L15" s="107">
        <v>60</v>
      </c>
      <c r="M15" s="19">
        <f t="shared" si="4"/>
        <v>10</v>
      </c>
      <c r="N15" s="20">
        <v>91</v>
      </c>
      <c r="O15" s="19">
        <f t="shared" si="5"/>
        <v>2</v>
      </c>
      <c r="P15" s="21">
        <v>340</v>
      </c>
      <c r="Q15" s="19">
        <f t="shared" si="6"/>
        <v>13</v>
      </c>
      <c r="R15" s="22"/>
    </row>
    <row r="16" spans="1:18" ht="25.8" customHeight="1" x14ac:dyDescent="0.3">
      <c r="A16" s="11">
        <f t="shared" si="0"/>
        <v>34</v>
      </c>
      <c r="B16" s="131">
        <f t="shared" si="1"/>
        <v>9</v>
      </c>
      <c r="C16" s="138" t="s">
        <v>155</v>
      </c>
      <c r="D16" s="138" t="s">
        <v>154</v>
      </c>
      <c r="E16" s="135">
        <v>58.66</v>
      </c>
      <c r="F16" s="134" t="s">
        <v>56</v>
      </c>
      <c r="G16" s="136" t="s">
        <v>20</v>
      </c>
      <c r="H16" s="32">
        <v>76</v>
      </c>
      <c r="I16" s="18">
        <f t="shared" si="2"/>
        <v>10</v>
      </c>
      <c r="J16" s="102">
        <f t="shared" si="3"/>
        <v>26.396999999999998</v>
      </c>
      <c r="K16" s="106">
        <v>146</v>
      </c>
      <c r="L16" s="107">
        <v>60</v>
      </c>
      <c r="M16" s="19">
        <f t="shared" si="4"/>
        <v>2</v>
      </c>
      <c r="N16" s="20">
        <v>57</v>
      </c>
      <c r="O16" s="19">
        <f t="shared" si="5"/>
        <v>7</v>
      </c>
      <c r="P16" s="21">
        <v>304</v>
      </c>
      <c r="Q16" s="19">
        <f t="shared" si="6"/>
        <v>15</v>
      </c>
      <c r="R16" s="22"/>
    </row>
    <row r="17" spans="1:18" ht="25.8" customHeight="1" x14ac:dyDescent="0.3">
      <c r="A17" s="11">
        <f t="shared" si="0"/>
        <v>34</v>
      </c>
      <c r="B17" s="131">
        <f t="shared" si="1"/>
        <v>9</v>
      </c>
      <c r="C17" s="138" t="s">
        <v>75</v>
      </c>
      <c r="D17" s="138" t="s">
        <v>76</v>
      </c>
      <c r="E17" s="135">
        <v>65.14</v>
      </c>
      <c r="F17" s="134" t="s">
        <v>56</v>
      </c>
      <c r="G17" s="136" t="s">
        <v>20</v>
      </c>
      <c r="H17" s="32">
        <v>96</v>
      </c>
      <c r="I17" s="18">
        <f t="shared" si="2"/>
        <v>1</v>
      </c>
      <c r="J17" s="102">
        <f t="shared" si="3"/>
        <v>29.313000000000002</v>
      </c>
      <c r="K17" s="106">
        <v>240</v>
      </c>
      <c r="L17" s="107">
        <v>50</v>
      </c>
      <c r="M17" s="19">
        <f t="shared" si="4"/>
        <v>12</v>
      </c>
      <c r="N17" s="20">
        <v>46</v>
      </c>
      <c r="O17" s="19">
        <f t="shared" si="5"/>
        <v>10</v>
      </c>
      <c r="P17" s="21">
        <v>372</v>
      </c>
      <c r="Q17" s="19">
        <f t="shared" si="6"/>
        <v>11</v>
      </c>
      <c r="R17" s="22"/>
    </row>
    <row r="18" spans="1:18" ht="25.8" customHeight="1" x14ac:dyDescent="0.3">
      <c r="A18" s="11">
        <f t="shared" si="0"/>
        <v>34</v>
      </c>
      <c r="B18" s="131">
        <f t="shared" si="1"/>
        <v>9</v>
      </c>
      <c r="C18" s="138" t="s">
        <v>66</v>
      </c>
      <c r="D18" s="138" t="s">
        <v>67</v>
      </c>
      <c r="E18" s="135">
        <v>71</v>
      </c>
      <c r="F18" s="134" t="s">
        <v>55</v>
      </c>
      <c r="G18" s="136" t="s">
        <v>20</v>
      </c>
      <c r="H18" s="32">
        <v>85</v>
      </c>
      <c r="I18" s="18">
        <f t="shared" si="2"/>
        <v>7</v>
      </c>
      <c r="J18" s="102">
        <f t="shared" si="3"/>
        <v>31.95</v>
      </c>
      <c r="K18" s="106">
        <v>172</v>
      </c>
      <c r="L18" s="107">
        <v>60</v>
      </c>
      <c r="M18" s="19">
        <f t="shared" si="4"/>
        <v>6</v>
      </c>
      <c r="N18" s="20">
        <v>44</v>
      </c>
      <c r="O18" s="19">
        <f t="shared" si="5"/>
        <v>13</v>
      </c>
      <c r="P18" s="21">
        <v>395</v>
      </c>
      <c r="Q18" s="19">
        <f t="shared" si="6"/>
        <v>8</v>
      </c>
      <c r="R18" s="22"/>
    </row>
    <row r="19" spans="1:18" ht="25.8" customHeight="1" x14ac:dyDescent="0.3">
      <c r="A19" s="11">
        <f t="shared" si="0"/>
        <v>36</v>
      </c>
      <c r="B19" s="131">
        <f t="shared" si="1"/>
        <v>12</v>
      </c>
      <c r="C19" s="138" t="s">
        <v>72</v>
      </c>
      <c r="D19" s="138" t="s">
        <v>50</v>
      </c>
      <c r="E19" s="135">
        <v>78.08</v>
      </c>
      <c r="F19" s="134" t="s">
        <v>57</v>
      </c>
      <c r="G19" s="136" t="s">
        <v>20</v>
      </c>
      <c r="H19" s="32">
        <v>86</v>
      </c>
      <c r="I19" s="18">
        <f t="shared" si="2"/>
        <v>6</v>
      </c>
      <c r="J19" s="102">
        <f t="shared" si="3"/>
        <v>35.136000000000003</v>
      </c>
      <c r="K19" s="106">
        <v>240</v>
      </c>
      <c r="L19" s="107">
        <v>29</v>
      </c>
      <c r="M19" s="19">
        <f t="shared" si="4"/>
        <v>13</v>
      </c>
      <c r="N19" s="20">
        <v>32</v>
      </c>
      <c r="O19" s="19">
        <f t="shared" si="5"/>
        <v>15</v>
      </c>
      <c r="P19" s="21">
        <v>498</v>
      </c>
      <c r="Q19" s="19">
        <f t="shared" si="6"/>
        <v>2</v>
      </c>
      <c r="R19" s="22"/>
    </row>
    <row r="20" spans="1:18" ht="25.8" customHeight="1" x14ac:dyDescent="0.3">
      <c r="A20" s="11">
        <f t="shared" si="0"/>
        <v>42</v>
      </c>
      <c r="B20" s="131">
        <f t="shared" si="1"/>
        <v>13</v>
      </c>
      <c r="C20" s="138" t="s">
        <v>68</v>
      </c>
      <c r="D20" s="138" t="s">
        <v>69</v>
      </c>
      <c r="E20" s="135">
        <v>62.58</v>
      </c>
      <c r="F20" s="134" t="s">
        <v>55</v>
      </c>
      <c r="G20" s="136" t="s">
        <v>20</v>
      </c>
      <c r="H20" s="32">
        <v>75</v>
      </c>
      <c r="I20" s="18">
        <f t="shared" si="2"/>
        <v>12</v>
      </c>
      <c r="J20" s="102">
        <f t="shared" si="3"/>
        <v>28.161000000000001</v>
      </c>
      <c r="K20" s="106">
        <v>219</v>
      </c>
      <c r="L20" s="107">
        <v>60</v>
      </c>
      <c r="M20" s="19">
        <f t="shared" si="4"/>
        <v>9</v>
      </c>
      <c r="N20" s="20">
        <v>45</v>
      </c>
      <c r="O20" s="19">
        <f t="shared" si="5"/>
        <v>11</v>
      </c>
      <c r="P20" s="21">
        <v>387</v>
      </c>
      <c r="Q20" s="19">
        <f t="shared" si="6"/>
        <v>10</v>
      </c>
      <c r="R20" s="22"/>
    </row>
    <row r="21" spans="1:18" ht="25.8" customHeight="1" x14ac:dyDescent="0.3">
      <c r="A21" s="11">
        <f t="shared" si="0"/>
        <v>48</v>
      </c>
      <c r="B21" s="131">
        <f t="shared" si="1"/>
        <v>14</v>
      </c>
      <c r="C21" s="138" t="s">
        <v>60</v>
      </c>
      <c r="D21" s="138" t="s">
        <v>61</v>
      </c>
      <c r="E21" s="135">
        <v>63.04</v>
      </c>
      <c r="F21" s="134" t="s">
        <v>55</v>
      </c>
      <c r="G21" s="136" t="s">
        <v>20</v>
      </c>
      <c r="H21" s="32">
        <v>65</v>
      </c>
      <c r="I21" s="19">
        <f t="shared" si="2"/>
        <v>14</v>
      </c>
      <c r="J21" s="102">
        <f t="shared" si="3"/>
        <v>28.367999999999999</v>
      </c>
      <c r="K21" s="106">
        <v>240</v>
      </c>
      <c r="L21" s="103">
        <v>27</v>
      </c>
      <c r="M21" s="19">
        <f t="shared" si="4"/>
        <v>14</v>
      </c>
      <c r="N21" s="20">
        <v>45</v>
      </c>
      <c r="O21" s="19">
        <f t="shared" si="5"/>
        <v>11</v>
      </c>
      <c r="P21" s="21">
        <v>388</v>
      </c>
      <c r="Q21" s="19">
        <f t="shared" si="6"/>
        <v>9</v>
      </c>
      <c r="R21" s="22"/>
    </row>
    <row r="22" spans="1:18" ht="25.8" customHeight="1" x14ac:dyDescent="0.3">
      <c r="A22" s="11">
        <f t="shared" si="0"/>
        <v>58</v>
      </c>
      <c r="B22" s="131">
        <f t="shared" si="1"/>
        <v>15</v>
      </c>
      <c r="C22" s="138" t="s">
        <v>85</v>
      </c>
      <c r="D22" s="138" t="s">
        <v>86</v>
      </c>
      <c r="E22" s="135">
        <v>65.400000000000006</v>
      </c>
      <c r="F22" s="134" t="s">
        <v>88</v>
      </c>
      <c r="G22" s="136" t="s">
        <v>20</v>
      </c>
      <c r="H22" s="32">
        <v>60</v>
      </c>
      <c r="I22" s="18">
        <f t="shared" si="2"/>
        <v>15</v>
      </c>
      <c r="J22" s="102">
        <f t="shared" si="3"/>
        <v>29.430000000000003</v>
      </c>
      <c r="K22" s="106">
        <v>240</v>
      </c>
      <c r="L22" s="107">
        <v>20</v>
      </c>
      <c r="M22" s="19">
        <f t="shared" si="4"/>
        <v>15</v>
      </c>
      <c r="N22" s="20">
        <v>41</v>
      </c>
      <c r="O22" s="19">
        <f t="shared" si="5"/>
        <v>14</v>
      </c>
      <c r="P22" s="21">
        <v>327</v>
      </c>
      <c r="Q22" s="19">
        <f t="shared" si="6"/>
        <v>14</v>
      </c>
      <c r="R22" s="22"/>
    </row>
    <row r="23" spans="1:18" ht="25.8" customHeight="1" x14ac:dyDescent="0.3">
      <c r="A23" s="11" t="str">
        <f t="shared" si="0"/>
        <v/>
      </c>
      <c r="B23" s="12" t="str">
        <f t="shared" si="1"/>
        <v/>
      </c>
      <c r="C23" s="139"/>
      <c r="D23" s="140"/>
      <c r="E23" s="15"/>
      <c r="F23" s="137"/>
      <c r="G23" s="17" t="s">
        <v>20</v>
      </c>
      <c r="H23" s="32"/>
      <c r="I23" s="18" t="str">
        <f t="shared" si="2"/>
        <v/>
      </c>
      <c r="J23" s="102" t="str">
        <f t="shared" si="3"/>
        <v/>
      </c>
      <c r="K23" s="106"/>
      <c r="L23" s="107"/>
      <c r="M23" s="19" t="str">
        <f t="shared" si="4"/>
        <v/>
      </c>
      <c r="N23" s="20"/>
      <c r="O23" s="19" t="str">
        <f t="shared" si="5"/>
        <v/>
      </c>
      <c r="P23" s="21"/>
      <c r="Q23" s="19" t="str">
        <f t="shared" si="6"/>
        <v/>
      </c>
      <c r="R23" s="22"/>
    </row>
    <row r="24" spans="1:18" ht="25.8" customHeight="1" x14ac:dyDescent="0.3">
      <c r="A24" s="11" t="str">
        <f t="shared" si="0"/>
        <v/>
      </c>
      <c r="B24" s="12" t="str">
        <f t="shared" si="1"/>
        <v/>
      </c>
      <c r="C24" s="141"/>
      <c r="D24" s="142"/>
      <c r="E24" s="15"/>
      <c r="F24" s="16"/>
      <c r="G24" s="17" t="s">
        <v>20</v>
      </c>
      <c r="H24" s="32"/>
      <c r="I24" s="18" t="str">
        <f t="shared" si="2"/>
        <v/>
      </c>
      <c r="J24" s="102" t="str">
        <f t="shared" si="3"/>
        <v/>
      </c>
      <c r="K24" s="106"/>
      <c r="L24" s="107"/>
      <c r="M24" s="19" t="str">
        <f t="shared" si="4"/>
        <v/>
      </c>
      <c r="N24" s="20"/>
      <c r="O24" s="19" t="str">
        <f t="shared" si="5"/>
        <v/>
      </c>
      <c r="P24" s="21"/>
      <c r="Q24" s="19" t="str">
        <f t="shared" si="6"/>
        <v/>
      </c>
      <c r="R24" s="22"/>
    </row>
    <row r="25" spans="1:18" ht="25.8" customHeight="1" x14ac:dyDescent="0.3">
      <c r="A25" s="11" t="str">
        <f t="shared" si="0"/>
        <v/>
      </c>
      <c r="B25" s="12" t="str">
        <f t="shared" si="1"/>
        <v/>
      </c>
      <c r="C25" s="141"/>
      <c r="D25" s="142"/>
      <c r="E25" s="15"/>
      <c r="F25" s="16"/>
      <c r="G25" s="17" t="s">
        <v>20</v>
      </c>
      <c r="H25" s="32"/>
      <c r="I25" s="18" t="str">
        <f t="shared" si="2"/>
        <v/>
      </c>
      <c r="J25" s="102" t="str">
        <f t="shared" si="3"/>
        <v/>
      </c>
      <c r="K25" s="106"/>
      <c r="L25" s="107"/>
      <c r="M25" s="19" t="str">
        <f t="shared" si="4"/>
        <v/>
      </c>
      <c r="N25" s="20"/>
      <c r="O25" s="19" t="str">
        <f t="shared" si="5"/>
        <v/>
      </c>
      <c r="P25" s="21"/>
      <c r="Q25" s="19" t="str">
        <f t="shared" si="6"/>
        <v/>
      </c>
      <c r="R25" s="22"/>
    </row>
    <row r="26" spans="1:18" ht="25.8" customHeight="1" x14ac:dyDescent="0.3">
      <c r="A26" s="11" t="str">
        <f t="shared" ref="A26:A39" si="7">IF(I26="","",SUM(I26,M26,O26,Q26))</f>
        <v/>
      </c>
      <c r="B26" s="12" t="str">
        <f t="shared" si="1"/>
        <v/>
      </c>
      <c r="C26" s="13"/>
      <c r="D26" s="14"/>
      <c r="E26" s="15"/>
      <c r="F26" s="16"/>
      <c r="G26" s="17" t="s">
        <v>20</v>
      </c>
      <c r="H26" s="29"/>
      <c r="I26" s="18" t="str">
        <f t="shared" si="2"/>
        <v/>
      </c>
      <c r="J26" s="102" t="str">
        <f t="shared" ref="J26:J39" si="8">IF(E26="","",E26*0.45)</f>
        <v/>
      </c>
      <c r="K26" s="106"/>
      <c r="L26" s="107"/>
      <c r="M26" s="19" t="str">
        <f t="shared" ref="M26:M39" si="9">IF(K26="","",(IF(K26=500,RANK(L26,$L$8:$L$39,0),RANK(K26,$K$8:$K$39,1))))</f>
        <v/>
      </c>
      <c r="N26" s="20"/>
      <c r="O26" s="19" t="str">
        <f t="shared" si="5"/>
        <v/>
      </c>
      <c r="P26" s="21"/>
      <c r="Q26" s="19" t="str">
        <f t="shared" si="6"/>
        <v/>
      </c>
      <c r="R26" s="22"/>
    </row>
    <row r="27" spans="1:18" ht="25.8" customHeight="1" x14ac:dyDescent="0.3">
      <c r="A27" s="11" t="str">
        <f t="shared" si="7"/>
        <v/>
      </c>
      <c r="B27" s="12" t="str">
        <f t="shared" si="1"/>
        <v/>
      </c>
      <c r="C27" s="13"/>
      <c r="D27" s="14"/>
      <c r="E27" s="15"/>
      <c r="F27" s="16"/>
      <c r="G27" s="17" t="s">
        <v>20</v>
      </c>
      <c r="H27" s="29"/>
      <c r="I27" s="18" t="str">
        <f t="shared" si="2"/>
        <v/>
      </c>
      <c r="J27" s="102" t="str">
        <f t="shared" si="8"/>
        <v/>
      </c>
      <c r="K27" s="106"/>
      <c r="L27" s="107"/>
      <c r="M27" s="19" t="str">
        <f t="shared" si="9"/>
        <v/>
      </c>
      <c r="N27" s="20"/>
      <c r="O27" s="19" t="str">
        <f t="shared" si="5"/>
        <v/>
      </c>
      <c r="P27" s="21"/>
      <c r="Q27" s="19" t="str">
        <f t="shared" si="6"/>
        <v/>
      </c>
      <c r="R27" s="22"/>
    </row>
    <row r="28" spans="1:18" ht="23.4" x14ac:dyDescent="0.3">
      <c r="A28" s="11" t="str">
        <f t="shared" si="7"/>
        <v/>
      </c>
      <c r="B28" s="12" t="str">
        <f t="shared" si="1"/>
        <v/>
      </c>
      <c r="C28" s="13"/>
      <c r="D28" s="14"/>
      <c r="E28" s="15"/>
      <c r="F28" s="16"/>
      <c r="G28" s="17" t="s">
        <v>20</v>
      </c>
      <c r="H28" s="29"/>
      <c r="I28" s="18" t="str">
        <f t="shared" si="2"/>
        <v/>
      </c>
      <c r="J28" s="102" t="str">
        <f t="shared" si="8"/>
        <v/>
      </c>
      <c r="K28" s="106"/>
      <c r="L28" s="107"/>
      <c r="M28" s="19" t="str">
        <f t="shared" si="9"/>
        <v/>
      </c>
      <c r="N28" s="20"/>
      <c r="O28" s="19" t="str">
        <f t="shared" si="5"/>
        <v/>
      </c>
      <c r="P28" s="21"/>
      <c r="Q28" s="19" t="str">
        <f t="shared" si="6"/>
        <v/>
      </c>
      <c r="R28" s="22"/>
    </row>
    <row r="29" spans="1:18" ht="23.4" x14ac:dyDescent="0.3">
      <c r="A29" s="11" t="str">
        <f t="shared" si="7"/>
        <v/>
      </c>
      <c r="B29" s="12" t="str">
        <f t="shared" si="1"/>
        <v/>
      </c>
      <c r="C29" s="13"/>
      <c r="D29" s="14"/>
      <c r="E29" s="15"/>
      <c r="F29" s="16"/>
      <c r="G29" s="17" t="s">
        <v>20</v>
      </c>
      <c r="H29" s="30"/>
      <c r="I29" s="18" t="str">
        <f t="shared" si="2"/>
        <v/>
      </c>
      <c r="J29" s="102" t="str">
        <f t="shared" si="8"/>
        <v/>
      </c>
      <c r="K29" s="106"/>
      <c r="L29" s="108"/>
      <c r="M29" s="19" t="str">
        <f t="shared" si="9"/>
        <v/>
      </c>
      <c r="N29" s="23"/>
      <c r="O29" s="19" t="str">
        <f t="shared" si="5"/>
        <v/>
      </c>
      <c r="P29" s="21"/>
      <c r="Q29" s="19" t="str">
        <f t="shared" si="6"/>
        <v/>
      </c>
      <c r="R29" s="22"/>
    </row>
    <row r="30" spans="1:18" ht="23.4" x14ac:dyDescent="0.3">
      <c r="A30" s="11" t="str">
        <f t="shared" si="7"/>
        <v/>
      </c>
      <c r="B30" s="12" t="str">
        <f t="shared" si="1"/>
        <v/>
      </c>
      <c r="C30" s="13"/>
      <c r="D30" s="14"/>
      <c r="E30" s="15"/>
      <c r="F30" s="16"/>
      <c r="G30" s="17" t="s">
        <v>20</v>
      </c>
      <c r="H30" s="29"/>
      <c r="I30" s="18" t="str">
        <f t="shared" si="2"/>
        <v/>
      </c>
      <c r="J30" s="102" t="str">
        <f t="shared" si="8"/>
        <v/>
      </c>
      <c r="K30" s="106"/>
      <c r="L30" s="107"/>
      <c r="M30" s="19" t="str">
        <f t="shared" si="9"/>
        <v/>
      </c>
      <c r="N30" s="20"/>
      <c r="O30" s="19" t="str">
        <f t="shared" si="5"/>
        <v/>
      </c>
      <c r="P30" s="21"/>
      <c r="Q30" s="19" t="str">
        <f t="shared" si="6"/>
        <v/>
      </c>
      <c r="R30" s="22"/>
    </row>
    <row r="31" spans="1:18" ht="23.4" x14ac:dyDescent="0.3">
      <c r="A31" s="11" t="str">
        <f t="shared" si="7"/>
        <v/>
      </c>
      <c r="B31" s="12" t="str">
        <f t="shared" si="1"/>
        <v/>
      </c>
      <c r="C31" s="13"/>
      <c r="D31" s="14"/>
      <c r="E31" s="15"/>
      <c r="F31" s="16"/>
      <c r="G31" s="17" t="s">
        <v>20</v>
      </c>
      <c r="H31" s="29"/>
      <c r="I31" s="18" t="str">
        <f t="shared" si="2"/>
        <v/>
      </c>
      <c r="J31" s="102" t="str">
        <f t="shared" si="8"/>
        <v/>
      </c>
      <c r="K31" s="106"/>
      <c r="L31" s="107"/>
      <c r="M31" s="19" t="str">
        <f t="shared" si="9"/>
        <v/>
      </c>
      <c r="N31" s="20"/>
      <c r="O31" s="19" t="str">
        <f t="shared" si="5"/>
        <v/>
      </c>
      <c r="P31" s="21"/>
      <c r="Q31" s="19" t="str">
        <f t="shared" si="6"/>
        <v/>
      </c>
      <c r="R31" s="22"/>
    </row>
    <row r="32" spans="1:18" ht="23.4" x14ac:dyDescent="0.3">
      <c r="A32" s="11" t="str">
        <f t="shared" si="7"/>
        <v/>
      </c>
      <c r="B32" s="12" t="str">
        <f t="shared" si="1"/>
        <v/>
      </c>
      <c r="C32" s="13"/>
      <c r="D32" s="14"/>
      <c r="E32" s="15"/>
      <c r="F32" s="16"/>
      <c r="G32" s="17" t="s">
        <v>20</v>
      </c>
      <c r="H32" s="29"/>
      <c r="I32" s="18" t="str">
        <f t="shared" si="2"/>
        <v/>
      </c>
      <c r="J32" s="102" t="str">
        <f t="shared" si="8"/>
        <v/>
      </c>
      <c r="K32" s="106"/>
      <c r="L32" s="107"/>
      <c r="M32" s="19" t="str">
        <f t="shared" si="9"/>
        <v/>
      </c>
      <c r="N32" s="20"/>
      <c r="O32" s="19" t="str">
        <f t="shared" si="5"/>
        <v/>
      </c>
      <c r="P32" s="21"/>
      <c r="Q32" s="19" t="str">
        <f t="shared" si="6"/>
        <v/>
      </c>
      <c r="R32" s="22"/>
    </row>
    <row r="33" spans="1:18" ht="23.4" x14ac:dyDescent="0.3">
      <c r="A33" s="11" t="str">
        <f t="shared" si="7"/>
        <v/>
      </c>
      <c r="B33" s="12" t="str">
        <f t="shared" si="1"/>
        <v/>
      </c>
      <c r="C33" s="13"/>
      <c r="D33" s="14"/>
      <c r="E33" s="15"/>
      <c r="F33" s="16"/>
      <c r="G33" s="17" t="s">
        <v>20</v>
      </c>
      <c r="H33" s="29"/>
      <c r="I33" s="18" t="str">
        <f t="shared" si="2"/>
        <v/>
      </c>
      <c r="J33" s="102" t="str">
        <f t="shared" si="8"/>
        <v/>
      </c>
      <c r="K33" s="106"/>
      <c r="L33" s="107"/>
      <c r="M33" s="19" t="str">
        <f t="shared" si="9"/>
        <v/>
      </c>
      <c r="N33" s="20"/>
      <c r="O33" s="19" t="str">
        <f t="shared" si="5"/>
        <v/>
      </c>
      <c r="P33" s="21"/>
      <c r="Q33" s="19" t="str">
        <f t="shared" si="6"/>
        <v/>
      </c>
      <c r="R33" s="22"/>
    </row>
    <row r="34" spans="1:18" ht="23.4" x14ac:dyDescent="0.3">
      <c r="A34" s="11" t="str">
        <f t="shared" si="7"/>
        <v/>
      </c>
      <c r="B34" s="12" t="str">
        <f t="shared" si="1"/>
        <v/>
      </c>
      <c r="C34" s="13"/>
      <c r="D34" s="14"/>
      <c r="E34" s="15"/>
      <c r="F34" s="16"/>
      <c r="G34" s="17" t="s">
        <v>20</v>
      </c>
      <c r="H34" s="29"/>
      <c r="I34" s="18" t="str">
        <f t="shared" si="2"/>
        <v/>
      </c>
      <c r="J34" s="102" t="str">
        <f t="shared" si="8"/>
        <v/>
      </c>
      <c r="K34" s="106"/>
      <c r="L34" s="107"/>
      <c r="M34" s="19" t="str">
        <f t="shared" si="9"/>
        <v/>
      </c>
      <c r="N34" s="20"/>
      <c r="O34" s="19" t="str">
        <f t="shared" si="5"/>
        <v/>
      </c>
      <c r="P34" s="21"/>
      <c r="Q34" s="19" t="str">
        <f t="shared" si="6"/>
        <v/>
      </c>
      <c r="R34" s="22"/>
    </row>
    <row r="35" spans="1:18" ht="23.4" x14ac:dyDescent="0.3">
      <c r="A35" s="11" t="str">
        <f t="shared" si="7"/>
        <v/>
      </c>
      <c r="B35" s="12" t="str">
        <f t="shared" si="1"/>
        <v/>
      </c>
      <c r="C35" s="13"/>
      <c r="D35" s="14"/>
      <c r="E35" s="15"/>
      <c r="F35" s="16"/>
      <c r="G35" s="17" t="s">
        <v>20</v>
      </c>
      <c r="H35" s="29"/>
      <c r="I35" s="18" t="str">
        <f t="shared" si="2"/>
        <v/>
      </c>
      <c r="J35" s="102" t="str">
        <f t="shared" si="8"/>
        <v/>
      </c>
      <c r="K35" s="106"/>
      <c r="L35" s="107"/>
      <c r="M35" s="19" t="str">
        <f t="shared" si="9"/>
        <v/>
      </c>
      <c r="N35" s="20"/>
      <c r="O35" s="19" t="str">
        <f t="shared" si="5"/>
        <v/>
      </c>
      <c r="P35" s="21"/>
      <c r="Q35" s="19" t="str">
        <f t="shared" si="6"/>
        <v/>
      </c>
      <c r="R35" s="22"/>
    </row>
    <row r="36" spans="1:18" ht="23.4" x14ac:dyDescent="0.3">
      <c r="A36" s="11" t="str">
        <f t="shared" si="7"/>
        <v/>
      </c>
      <c r="B36" s="12" t="str">
        <f t="shared" si="1"/>
        <v/>
      </c>
      <c r="C36" s="13"/>
      <c r="D36" s="14"/>
      <c r="E36" s="15"/>
      <c r="F36" s="16"/>
      <c r="G36" s="17" t="s">
        <v>20</v>
      </c>
      <c r="H36" s="29"/>
      <c r="I36" s="18" t="str">
        <f t="shared" si="2"/>
        <v/>
      </c>
      <c r="J36" s="102" t="str">
        <f t="shared" si="8"/>
        <v/>
      </c>
      <c r="K36" s="106"/>
      <c r="L36" s="107"/>
      <c r="M36" s="19" t="str">
        <f t="shared" si="9"/>
        <v/>
      </c>
      <c r="N36" s="20"/>
      <c r="O36" s="19" t="str">
        <f t="shared" si="5"/>
        <v/>
      </c>
      <c r="P36" s="21"/>
      <c r="Q36" s="19" t="str">
        <f t="shared" si="6"/>
        <v/>
      </c>
      <c r="R36" s="22"/>
    </row>
    <row r="37" spans="1:18" ht="23.4" x14ac:dyDescent="0.3">
      <c r="A37" s="11" t="str">
        <f t="shared" si="7"/>
        <v/>
      </c>
      <c r="B37" s="12" t="str">
        <f t="shared" si="1"/>
        <v/>
      </c>
      <c r="C37" s="13"/>
      <c r="D37" s="14"/>
      <c r="E37" s="15"/>
      <c r="F37" s="16"/>
      <c r="G37" s="17" t="s">
        <v>20</v>
      </c>
      <c r="H37" s="29"/>
      <c r="I37" s="18" t="str">
        <f t="shared" si="2"/>
        <v/>
      </c>
      <c r="J37" s="102" t="str">
        <f t="shared" si="8"/>
        <v/>
      </c>
      <c r="K37" s="106"/>
      <c r="L37" s="107"/>
      <c r="M37" s="19" t="str">
        <f t="shared" si="9"/>
        <v/>
      </c>
      <c r="N37" s="20"/>
      <c r="O37" s="19" t="str">
        <f t="shared" si="5"/>
        <v/>
      </c>
      <c r="P37" s="21"/>
      <c r="Q37" s="19" t="str">
        <f t="shared" si="6"/>
        <v/>
      </c>
      <c r="R37" s="22"/>
    </row>
    <row r="38" spans="1:18" ht="23.4" x14ac:dyDescent="0.3">
      <c r="A38" s="11" t="str">
        <f t="shared" si="7"/>
        <v/>
      </c>
      <c r="B38" s="12" t="str">
        <f t="shared" si="1"/>
        <v/>
      </c>
      <c r="C38" s="13"/>
      <c r="D38" s="14"/>
      <c r="E38" s="15"/>
      <c r="F38" s="16"/>
      <c r="G38" s="17" t="s">
        <v>20</v>
      </c>
      <c r="H38" s="29"/>
      <c r="I38" s="18" t="str">
        <f t="shared" si="2"/>
        <v/>
      </c>
      <c r="J38" s="102" t="str">
        <f t="shared" si="8"/>
        <v/>
      </c>
      <c r="K38" s="106"/>
      <c r="L38" s="107"/>
      <c r="M38" s="19" t="str">
        <f t="shared" si="9"/>
        <v/>
      </c>
      <c r="N38" s="20"/>
      <c r="O38" s="19" t="str">
        <f t="shared" si="5"/>
        <v/>
      </c>
      <c r="P38" s="21"/>
      <c r="Q38" s="19" t="str">
        <f t="shared" si="6"/>
        <v/>
      </c>
      <c r="R38" s="22"/>
    </row>
    <row r="39" spans="1:18" ht="24" thickBot="1" x14ac:dyDescent="0.35">
      <c r="A39" s="33" t="str">
        <f t="shared" si="7"/>
        <v/>
      </c>
      <c r="B39" s="34" t="str">
        <f t="shared" si="1"/>
        <v/>
      </c>
      <c r="C39" s="24"/>
      <c r="D39" s="35"/>
      <c r="E39" s="36"/>
      <c r="F39" s="37"/>
      <c r="G39" s="38" t="s">
        <v>20</v>
      </c>
      <c r="H39" s="31"/>
      <c r="I39" s="25" t="str">
        <f t="shared" si="2"/>
        <v/>
      </c>
      <c r="J39" s="110" t="str">
        <f t="shared" si="8"/>
        <v/>
      </c>
      <c r="K39" s="111"/>
      <c r="L39" s="100"/>
      <c r="M39" s="25" t="str">
        <f t="shared" si="9"/>
        <v/>
      </c>
      <c r="N39" s="27"/>
      <c r="O39" s="26" t="str">
        <f t="shared" si="5"/>
        <v/>
      </c>
      <c r="P39" s="104"/>
      <c r="Q39" s="26" t="str">
        <f t="shared" si="6"/>
        <v/>
      </c>
      <c r="R39" s="28"/>
    </row>
    <row r="40" spans="1:18" ht="15" thickTop="1" x14ac:dyDescent="0.3"/>
  </sheetData>
  <sortState xmlns:xlrd2="http://schemas.microsoft.com/office/spreadsheetml/2017/richdata2" ref="A9:R25">
    <sortCondition ref="B8:B25"/>
  </sortState>
  <mergeCells count="20">
    <mergeCell ref="A1:I1"/>
    <mergeCell ref="A2:I2"/>
    <mergeCell ref="H5:H6"/>
    <mergeCell ref="A6:A7"/>
    <mergeCell ref="B6:B7"/>
    <mergeCell ref="C6:C7"/>
    <mergeCell ref="D6:D7"/>
    <mergeCell ref="E6:E7"/>
    <mergeCell ref="F6:F7"/>
    <mergeCell ref="G6:G7"/>
    <mergeCell ref="I6:I7"/>
    <mergeCell ref="R5:R6"/>
    <mergeCell ref="Q6:Q7"/>
    <mergeCell ref="J4:L4"/>
    <mergeCell ref="N4:P4"/>
    <mergeCell ref="J5:J7"/>
    <mergeCell ref="K5:L6"/>
    <mergeCell ref="N5:P5"/>
    <mergeCell ref="M6:M7"/>
    <mergeCell ref="O6:O7"/>
  </mergeCells>
  <conditionalFormatting sqref="A2 J2:M2 H7:H39 L7:L39">
    <cfRule type="cellIs" dxfId="131" priority="37" stopIfTrue="1" operator="lessThan">
      <formula>0</formula>
    </cfRule>
  </conditionalFormatting>
  <conditionalFormatting sqref="C8:D22 F8:F22">
    <cfRule type="expression" dxfId="130" priority="2" stopIfTrue="1">
      <formula>MOD(ROW(),2)</formula>
    </cfRule>
  </conditionalFormatting>
  <conditionalFormatting sqref="G8:G39">
    <cfRule type="cellIs" dxfId="129" priority="11" stopIfTrue="1" operator="notEqual">
      <formula>"F"</formula>
    </cfRule>
  </conditionalFormatting>
  <conditionalFormatting sqref="H4:H5">
    <cfRule type="cellIs" dxfId="128" priority="10" stopIfTrue="1" operator="lessThan">
      <formula>0</formula>
    </cfRule>
  </conditionalFormatting>
  <conditionalFormatting sqref="J1">
    <cfRule type="cellIs" dxfId="127" priority="36" stopIfTrue="1" operator="lessThan">
      <formula>0</formula>
    </cfRule>
  </conditionalFormatting>
  <conditionalFormatting sqref="J4:J5 K5 I6">
    <cfRule type="cellIs" dxfId="126" priority="13" stopIfTrue="1" operator="lessThan">
      <formula>0</formula>
    </cfRule>
  </conditionalFormatting>
  <conditionalFormatting sqref="M6 O6:Q6">
    <cfRule type="cellIs" dxfId="125" priority="12" stopIfTrue="1" operator="lessThan">
      <formula>0</formula>
    </cfRule>
  </conditionalFormatting>
  <conditionalFormatting sqref="N4:N5">
    <cfRule type="cellIs" dxfId="124" priority="9" stopIfTrue="1" operator="lessThan">
      <formula>0</formula>
    </cfRule>
  </conditionalFormatting>
  <conditionalFormatting sqref="N7">
    <cfRule type="cellIs" dxfId="123" priority="8" stopIfTrue="1" operator="lessThan">
      <formula>0</formula>
    </cfRule>
  </conditionalFormatting>
  <conditionalFormatting sqref="P7">
    <cfRule type="cellIs" dxfId="122" priority="5" stopIfTrue="1" operator="lessThan">
      <formula>0</formula>
    </cfRule>
  </conditionalFormatting>
  <conditionalFormatting sqref="R4:R5">
    <cfRule type="cellIs" dxfId="121" priority="4" stopIfTrue="1" operator="lessThan">
      <formula>0</formula>
    </cfRule>
  </conditionalFormatting>
  <conditionalFormatting sqref="R7 R39">
    <cfRule type="cellIs" dxfId="12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443F-6AE5-4A0D-8ADF-42BC8D704DE5}">
  <dimension ref="A1:R43"/>
  <sheetViews>
    <sheetView showGridLines="0" view="pageBreakPreview" zoomScale="60" zoomScaleNormal="55" workbookViewId="0">
      <selection activeCell="R7" sqref="R7"/>
    </sheetView>
  </sheetViews>
  <sheetFormatPr baseColWidth="10" defaultRowHeight="14.4" x14ac:dyDescent="0.3"/>
  <cols>
    <col min="1" max="1" width="11.5546875" customWidth="1"/>
    <col min="2" max="2" width="13.21875" customWidth="1"/>
    <col min="3" max="3" width="36.21875" customWidth="1"/>
    <col min="4" max="4" width="27.6640625" customWidth="1"/>
    <col min="5" max="5" width="12.6640625" customWidth="1"/>
    <col min="6" max="6" width="46.88671875" customWidth="1"/>
    <col min="7" max="7" width="10.109375" customWidth="1"/>
    <col min="8" max="8" width="17.77734375" bestFit="1" customWidth="1"/>
    <col min="9" max="10" width="8" customWidth="1"/>
    <col min="11" max="11" width="10.5546875" customWidth="1"/>
    <col min="12" max="12" width="11.109375" customWidth="1"/>
    <col min="13" max="13" width="9.21875" customWidth="1"/>
    <col min="14" max="14" width="17.5546875" customWidth="1"/>
    <col min="15" max="15" width="8.44140625" customWidth="1"/>
    <col min="16" max="16" width="15.5546875" customWidth="1"/>
    <col min="18" max="18" width="14.88671875" customWidth="1"/>
  </cols>
  <sheetData>
    <row r="1" spans="1:18" ht="36.6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"/>
      <c r="K1" s="1"/>
      <c r="L1" s="1"/>
      <c r="M1" s="1"/>
      <c r="N1" s="2"/>
      <c r="O1" s="2"/>
      <c r="P1" s="3"/>
    </row>
    <row r="2" spans="1:18" ht="28.8" x14ac:dyDescent="0.3">
      <c r="A2" s="230" t="s">
        <v>22</v>
      </c>
      <c r="B2" s="230"/>
      <c r="C2" s="230"/>
      <c r="D2" s="230"/>
      <c r="E2" s="230"/>
      <c r="F2" s="230"/>
      <c r="G2" s="230"/>
      <c r="H2" s="230"/>
      <c r="I2" s="230"/>
      <c r="J2" s="4"/>
      <c r="K2" s="4"/>
      <c r="L2" s="4"/>
      <c r="M2" s="4"/>
      <c r="N2" s="4"/>
      <c r="O2" s="200"/>
      <c r="P2" s="200"/>
    </row>
    <row r="3" spans="1:18" x14ac:dyDescent="0.3">
      <c r="F3" s="5"/>
      <c r="N3" s="6"/>
    </row>
    <row r="4" spans="1:18" ht="15.6" x14ac:dyDescent="0.3">
      <c r="F4" s="5"/>
      <c r="H4" s="7" t="s">
        <v>2</v>
      </c>
      <c r="I4" s="105"/>
      <c r="J4" s="207" t="s">
        <v>2</v>
      </c>
      <c r="K4" s="208"/>
      <c r="L4" s="209"/>
      <c r="N4" s="207" t="s">
        <v>2</v>
      </c>
      <c r="O4" s="208"/>
      <c r="P4" s="209"/>
      <c r="R4" s="7" t="s">
        <v>2</v>
      </c>
    </row>
    <row r="5" spans="1:18" ht="21.45" customHeight="1" thickBot="1" x14ac:dyDescent="0.35">
      <c r="F5" s="5"/>
      <c r="H5" s="201" t="s">
        <v>3</v>
      </c>
      <c r="I5" s="98"/>
      <c r="J5" s="228" t="s">
        <v>41</v>
      </c>
      <c r="K5" s="210" t="s">
        <v>4</v>
      </c>
      <c r="L5" s="211"/>
      <c r="N5" s="214" t="s">
        <v>5</v>
      </c>
      <c r="O5" s="215"/>
      <c r="P5" s="216"/>
      <c r="R5" s="190" t="s">
        <v>190</v>
      </c>
    </row>
    <row r="6" spans="1:18" ht="37.049999999999997" customHeight="1" x14ac:dyDescent="0.3">
      <c r="A6" s="203" t="s">
        <v>6</v>
      </c>
      <c r="B6" s="205" t="s">
        <v>189</v>
      </c>
      <c r="C6" s="217" t="s">
        <v>7</v>
      </c>
      <c r="D6" s="219" t="s">
        <v>8</v>
      </c>
      <c r="E6" s="221" t="s">
        <v>9</v>
      </c>
      <c r="F6" s="223" t="s">
        <v>10</v>
      </c>
      <c r="G6" s="223" t="s">
        <v>11</v>
      </c>
      <c r="H6" s="202"/>
      <c r="I6" s="226" t="s">
        <v>12</v>
      </c>
      <c r="J6" s="228"/>
      <c r="K6" s="212"/>
      <c r="L6" s="213"/>
      <c r="M6" s="192" t="s">
        <v>12</v>
      </c>
      <c r="N6" s="8" t="s">
        <v>13</v>
      </c>
      <c r="O6" s="194" t="s">
        <v>12</v>
      </c>
      <c r="P6" s="9" t="s">
        <v>14</v>
      </c>
      <c r="Q6" s="196" t="s">
        <v>12</v>
      </c>
      <c r="R6" s="191"/>
    </row>
    <row r="7" spans="1:18" ht="16.05" customHeight="1" thickBot="1" x14ac:dyDescent="0.35">
      <c r="A7" s="204"/>
      <c r="B7" s="206"/>
      <c r="C7" s="218"/>
      <c r="D7" s="220"/>
      <c r="E7" s="222"/>
      <c r="F7" s="225"/>
      <c r="G7" s="225"/>
      <c r="H7" s="7" t="s">
        <v>15</v>
      </c>
      <c r="I7" s="227"/>
      <c r="J7" s="229"/>
      <c r="K7" s="97" t="s">
        <v>40</v>
      </c>
      <c r="L7" s="97" t="s">
        <v>16</v>
      </c>
      <c r="M7" s="193"/>
      <c r="N7" s="7" t="s">
        <v>17</v>
      </c>
      <c r="O7" s="195"/>
      <c r="P7" s="10" t="s">
        <v>18</v>
      </c>
      <c r="Q7" s="197"/>
      <c r="R7" s="7" t="s">
        <v>19</v>
      </c>
    </row>
    <row r="8" spans="1:18" ht="26.4" customHeight="1" x14ac:dyDescent="0.3">
      <c r="A8" s="11">
        <f t="shared" ref="A8:A16" si="0">IF(I8="","",SUM(I8,M8,O8,Q8))</f>
        <v>16</v>
      </c>
      <c r="B8" s="131">
        <f>IF(A8="","",RANK(A8,$A$8:$A$42,1))</f>
        <v>3</v>
      </c>
      <c r="C8" s="138" t="s">
        <v>97</v>
      </c>
      <c r="D8" s="138" t="s">
        <v>98</v>
      </c>
      <c r="E8" s="135">
        <v>69.599999999999994</v>
      </c>
      <c r="F8" s="134" t="s">
        <v>57</v>
      </c>
      <c r="G8" s="136" t="s">
        <v>20</v>
      </c>
      <c r="H8" s="32">
        <v>123</v>
      </c>
      <c r="I8" s="18">
        <f t="shared" ref="I8:I17" si="1">IF(H8="","",RANK(H8,$H$8:$H$42,0))</f>
        <v>2</v>
      </c>
      <c r="J8" s="102">
        <f t="shared" ref="J8:J16" si="2">IF(E8="","",E8*0.75)</f>
        <v>52.199999999999996</v>
      </c>
      <c r="K8" s="106">
        <v>240</v>
      </c>
      <c r="L8" s="103">
        <v>46</v>
      </c>
      <c r="M8" s="19">
        <f t="shared" ref="M8:M42" si="3">IF(K8="","",(IF(K8=240,RANK(L8,$L$8:$L$42,0),RANK(K8,$K$8:$K$42,1))))</f>
        <v>5</v>
      </c>
      <c r="N8" s="20">
        <v>56</v>
      </c>
      <c r="O8" s="19">
        <f t="shared" ref="O8:O17" si="4">IF(N8="","",RANK(N8,$N$8:$N$42,0))</f>
        <v>8</v>
      </c>
      <c r="P8" s="21">
        <v>665</v>
      </c>
      <c r="Q8" s="19">
        <f t="shared" ref="Q8:Q42" si="5">IF(P8="","",RANK(P8,$P$8:$P$42,0))</f>
        <v>1</v>
      </c>
      <c r="R8" s="163">
        <v>1</v>
      </c>
    </row>
    <row r="9" spans="1:18" ht="26.4" customHeight="1" x14ac:dyDescent="0.3">
      <c r="A9" s="11">
        <f t="shared" si="0"/>
        <v>15</v>
      </c>
      <c r="B9" s="131">
        <f t="shared" ref="B9:B11" si="6">IF(A9="","",RANK(A9,$A$8:$A$42,1))</f>
        <v>2</v>
      </c>
      <c r="C9" s="138" t="s">
        <v>91</v>
      </c>
      <c r="D9" s="138" t="s">
        <v>92</v>
      </c>
      <c r="E9" s="135">
        <v>67</v>
      </c>
      <c r="F9" s="134" t="s">
        <v>55</v>
      </c>
      <c r="G9" s="136" t="s">
        <v>20</v>
      </c>
      <c r="H9" s="32">
        <v>100</v>
      </c>
      <c r="I9" s="18">
        <f t="shared" si="1"/>
        <v>8</v>
      </c>
      <c r="J9" s="102">
        <f t="shared" si="2"/>
        <v>50.25</v>
      </c>
      <c r="K9" s="106">
        <v>150</v>
      </c>
      <c r="L9" s="103">
        <v>60</v>
      </c>
      <c r="M9" s="19">
        <f t="shared" si="3"/>
        <v>3</v>
      </c>
      <c r="N9" s="20">
        <v>100</v>
      </c>
      <c r="O9" s="19">
        <f t="shared" si="4"/>
        <v>1</v>
      </c>
      <c r="P9" s="21">
        <v>567</v>
      </c>
      <c r="Q9" s="19">
        <f t="shared" si="5"/>
        <v>3</v>
      </c>
      <c r="R9" s="164">
        <v>2</v>
      </c>
    </row>
    <row r="10" spans="1:18" ht="26.4" customHeight="1" x14ac:dyDescent="0.3">
      <c r="A10" s="11">
        <f t="shared" si="0"/>
        <v>14</v>
      </c>
      <c r="B10" s="131">
        <f t="shared" si="6"/>
        <v>1</v>
      </c>
      <c r="C10" s="138" t="s">
        <v>103</v>
      </c>
      <c r="D10" s="138" t="s">
        <v>104</v>
      </c>
      <c r="E10" s="135">
        <v>68.400000000000006</v>
      </c>
      <c r="F10" s="134" t="s">
        <v>107</v>
      </c>
      <c r="G10" s="136" t="s">
        <v>20</v>
      </c>
      <c r="H10" s="32">
        <v>122</v>
      </c>
      <c r="I10" s="19">
        <f t="shared" si="1"/>
        <v>3</v>
      </c>
      <c r="J10" s="102">
        <f t="shared" si="2"/>
        <v>51.300000000000004</v>
      </c>
      <c r="K10" s="106">
        <v>96</v>
      </c>
      <c r="L10" s="103">
        <v>60</v>
      </c>
      <c r="M10" s="19">
        <f t="shared" si="3"/>
        <v>2</v>
      </c>
      <c r="N10" s="20">
        <v>78</v>
      </c>
      <c r="O10" s="19">
        <f t="shared" si="4"/>
        <v>2</v>
      </c>
      <c r="P10" s="21">
        <v>497</v>
      </c>
      <c r="Q10" s="19">
        <f t="shared" si="5"/>
        <v>7</v>
      </c>
      <c r="R10" s="165">
        <v>3</v>
      </c>
    </row>
    <row r="11" spans="1:18" ht="26.4" customHeight="1" x14ac:dyDescent="0.3">
      <c r="A11" s="11">
        <f t="shared" si="0"/>
        <v>17</v>
      </c>
      <c r="B11" s="131">
        <f t="shared" si="6"/>
        <v>4</v>
      </c>
      <c r="C11" s="138" t="s">
        <v>101</v>
      </c>
      <c r="D11" s="138" t="s">
        <v>102</v>
      </c>
      <c r="E11" s="135">
        <v>69</v>
      </c>
      <c r="F11" s="134" t="s">
        <v>58</v>
      </c>
      <c r="G11" s="136" t="s">
        <v>20</v>
      </c>
      <c r="H11" s="32">
        <v>135</v>
      </c>
      <c r="I11" s="18">
        <f t="shared" si="1"/>
        <v>1</v>
      </c>
      <c r="J11" s="102">
        <f t="shared" si="2"/>
        <v>51.75</v>
      </c>
      <c r="K11" s="106">
        <v>82</v>
      </c>
      <c r="L11" s="103">
        <v>60</v>
      </c>
      <c r="M11" s="19">
        <f t="shared" si="3"/>
        <v>1</v>
      </c>
      <c r="N11" s="20">
        <v>71</v>
      </c>
      <c r="O11" s="19">
        <f t="shared" si="4"/>
        <v>6</v>
      </c>
      <c r="P11" s="21">
        <v>485</v>
      </c>
      <c r="Q11" s="19">
        <f t="shared" si="5"/>
        <v>9</v>
      </c>
      <c r="R11" s="22"/>
    </row>
    <row r="12" spans="1:18" ht="26.4" customHeight="1" x14ac:dyDescent="0.3">
      <c r="A12" s="11">
        <f t="shared" si="0"/>
        <v>18</v>
      </c>
      <c r="B12" s="131">
        <f t="shared" ref="B12:B17" si="7">IF(A12="","",RANK(A12,$A$8:$A$42,1))</f>
        <v>5</v>
      </c>
      <c r="C12" s="138" t="s">
        <v>105</v>
      </c>
      <c r="D12" s="138" t="s">
        <v>106</v>
      </c>
      <c r="E12" s="135">
        <v>68.400000000000006</v>
      </c>
      <c r="F12" s="134" t="s">
        <v>87</v>
      </c>
      <c r="G12" s="136" t="s">
        <v>20</v>
      </c>
      <c r="H12" s="32">
        <v>110</v>
      </c>
      <c r="I12" s="18">
        <f t="shared" si="1"/>
        <v>5</v>
      </c>
      <c r="J12" s="102">
        <f t="shared" si="2"/>
        <v>51.300000000000004</v>
      </c>
      <c r="K12" s="106">
        <v>240</v>
      </c>
      <c r="L12" s="103">
        <v>46</v>
      </c>
      <c r="M12" s="19">
        <f t="shared" si="3"/>
        <v>5</v>
      </c>
      <c r="N12" s="20">
        <v>78</v>
      </c>
      <c r="O12" s="19">
        <f t="shared" si="4"/>
        <v>2</v>
      </c>
      <c r="P12" s="21">
        <v>524</v>
      </c>
      <c r="Q12" s="19">
        <f t="shared" si="5"/>
        <v>6</v>
      </c>
      <c r="R12" s="22"/>
    </row>
    <row r="13" spans="1:18" ht="26.4" customHeight="1" x14ac:dyDescent="0.3">
      <c r="A13" s="11">
        <f t="shared" si="0"/>
        <v>20</v>
      </c>
      <c r="B13" s="131">
        <f t="shared" si="7"/>
        <v>6</v>
      </c>
      <c r="C13" s="138" t="s">
        <v>93</v>
      </c>
      <c r="D13" s="138" t="s">
        <v>94</v>
      </c>
      <c r="E13" s="135">
        <v>67.8</v>
      </c>
      <c r="F13" s="134" t="s">
        <v>55</v>
      </c>
      <c r="G13" s="136" t="s">
        <v>20</v>
      </c>
      <c r="H13" s="32">
        <v>115</v>
      </c>
      <c r="I13" s="18">
        <f t="shared" si="1"/>
        <v>4</v>
      </c>
      <c r="J13" s="102">
        <f t="shared" si="2"/>
        <v>50.849999999999994</v>
      </c>
      <c r="K13" s="106">
        <v>240</v>
      </c>
      <c r="L13" s="103">
        <v>40</v>
      </c>
      <c r="M13" s="19">
        <f t="shared" si="3"/>
        <v>8</v>
      </c>
      <c r="N13" s="20">
        <v>73</v>
      </c>
      <c r="O13" s="19">
        <f t="shared" si="4"/>
        <v>4</v>
      </c>
      <c r="P13" s="21">
        <v>551</v>
      </c>
      <c r="Q13" s="19">
        <f t="shared" si="5"/>
        <v>4</v>
      </c>
      <c r="R13" s="22"/>
    </row>
    <row r="14" spans="1:18" ht="26.4" customHeight="1" x14ac:dyDescent="0.3">
      <c r="A14" s="11">
        <f t="shared" si="0"/>
        <v>24</v>
      </c>
      <c r="B14" s="131">
        <f t="shared" si="7"/>
        <v>7</v>
      </c>
      <c r="C14" s="138" t="s">
        <v>99</v>
      </c>
      <c r="D14" s="138" t="s">
        <v>100</v>
      </c>
      <c r="E14" s="135">
        <v>67.599999999999994</v>
      </c>
      <c r="F14" s="134" t="s">
        <v>57</v>
      </c>
      <c r="G14" s="136" t="s">
        <v>20</v>
      </c>
      <c r="H14" s="32">
        <v>100</v>
      </c>
      <c r="I14" s="18">
        <f t="shared" si="1"/>
        <v>8</v>
      </c>
      <c r="J14" s="102">
        <f t="shared" si="2"/>
        <v>50.699999999999996</v>
      </c>
      <c r="K14" s="106">
        <v>240</v>
      </c>
      <c r="L14" s="107">
        <v>45</v>
      </c>
      <c r="M14" s="19">
        <f t="shared" si="3"/>
        <v>7</v>
      </c>
      <c r="N14" s="20">
        <v>73</v>
      </c>
      <c r="O14" s="19">
        <f t="shared" si="4"/>
        <v>4</v>
      </c>
      <c r="P14" s="21">
        <v>543</v>
      </c>
      <c r="Q14" s="19">
        <f t="shared" si="5"/>
        <v>5</v>
      </c>
      <c r="R14" s="22"/>
    </row>
    <row r="15" spans="1:18" ht="26.4" customHeight="1" x14ac:dyDescent="0.3">
      <c r="A15" s="11">
        <f t="shared" si="0"/>
        <v>24</v>
      </c>
      <c r="B15" s="131">
        <f t="shared" si="7"/>
        <v>7</v>
      </c>
      <c r="C15" s="138" t="s">
        <v>89</v>
      </c>
      <c r="D15" s="138" t="s">
        <v>90</v>
      </c>
      <c r="E15" s="135">
        <v>69.8</v>
      </c>
      <c r="F15" s="134" t="s">
        <v>55</v>
      </c>
      <c r="G15" s="136" t="s">
        <v>20</v>
      </c>
      <c r="H15" s="32">
        <v>108</v>
      </c>
      <c r="I15" s="19">
        <f t="shared" si="1"/>
        <v>6</v>
      </c>
      <c r="J15" s="102">
        <f t="shared" si="2"/>
        <v>52.349999999999994</v>
      </c>
      <c r="K15" s="106">
        <v>240</v>
      </c>
      <c r="L15" s="103">
        <v>16</v>
      </c>
      <c r="M15" s="19">
        <f t="shared" si="3"/>
        <v>9</v>
      </c>
      <c r="N15" s="20">
        <v>60</v>
      </c>
      <c r="O15" s="19">
        <f t="shared" si="4"/>
        <v>7</v>
      </c>
      <c r="P15" s="21">
        <v>587</v>
      </c>
      <c r="Q15" s="19">
        <f t="shared" si="5"/>
        <v>2</v>
      </c>
      <c r="R15" s="22"/>
    </row>
    <row r="16" spans="1:18" ht="26.4" customHeight="1" x14ac:dyDescent="0.3">
      <c r="A16" s="11">
        <f t="shared" si="0"/>
        <v>28</v>
      </c>
      <c r="B16" s="131">
        <f t="shared" si="7"/>
        <v>9</v>
      </c>
      <c r="C16" s="138" t="s">
        <v>95</v>
      </c>
      <c r="D16" s="138" t="s">
        <v>96</v>
      </c>
      <c r="E16" s="135">
        <v>64.7</v>
      </c>
      <c r="F16" s="134" t="s">
        <v>57</v>
      </c>
      <c r="G16" s="136" t="s">
        <v>20</v>
      </c>
      <c r="H16" s="32">
        <v>105</v>
      </c>
      <c r="I16" s="18">
        <f t="shared" si="1"/>
        <v>7</v>
      </c>
      <c r="J16" s="102">
        <f t="shared" si="2"/>
        <v>48.525000000000006</v>
      </c>
      <c r="K16" s="106">
        <v>240</v>
      </c>
      <c r="L16" s="107">
        <v>55</v>
      </c>
      <c r="M16" s="19">
        <f t="shared" si="3"/>
        <v>4</v>
      </c>
      <c r="N16" s="20">
        <v>45</v>
      </c>
      <c r="O16" s="19">
        <f t="shared" si="4"/>
        <v>9</v>
      </c>
      <c r="P16" s="21">
        <v>487</v>
      </c>
      <c r="Q16" s="19">
        <f t="shared" si="5"/>
        <v>8</v>
      </c>
      <c r="R16" s="22"/>
    </row>
    <row r="17" spans="1:18" ht="26.4" customHeight="1" x14ac:dyDescent="0.3">
      <c r="A17" s="11" t="str">
        <f t="shared" ref="A17:A42" si="8">IF(I17="","",SUM(I17,M17,O17,Q17))</f>
        <v/>
      </c>
      <c r="B17" s="12" t="str">
        <f t="shared" si="7"/>
        <v/>
      </c>
      <c r="C17" s="132"/>
      <c r="D17" s="133"/>
      <c r="E17" s="15"/>
      <c r="F17" s="137"/>
      <c r="G17" s="17" t="s">
        <v>20</v>
      </c>
      <c r="H17" s="32"/>
      <c r="I17" s="18" t="str">
        <f t="shared" si="1"/>
        <v/>
      </c>
      <c r="J17" s="102" t="str">
        <f t="shared" ref="J17:J42" si="9">IF(E17="","",E17*0.75)</f>
        <v/>
      </c>
      <c r="K17" s="106"/>
      <c r="L17" s="107"/>
      <c r="M17" s="19" t="str">
        <f t="shared" si="3"/>
        <v/>
      </c>
      <c r="N17" s="20"/>
      <c r="O17" s="19" t="str">
        <f t="shared" si="4"/>
        <v/>
      </c>
      <c r="P17" s="21"/>
      <c r="Q17" s="19" t="str">
        <f t="shared" si="5"/>
        <v/>
      </c>
      <c r="R17" s="22"/>
    </row>
    <row r="18" spans="1:18" ht="26.4" customHeight="1" x14ac:dyDescent="0.3">
      <c r="A18" s="11" t="str">
        <f t="shared" si="8"/>
        <v/>
      </c>
      <c r="B18" s="12"/>
      <c r="C18" s="13"/>
      <c r="D18" s="14"/>
      <c r="E18" s="15"/>
      <c r="F18" s="16"/>
      <c r="G18" s="17" t="s">
        <v>20</v>
      </c>
      <c r="H18" s="32"/>
      <c r="I18" s="18"/>
      <c r="J18" s="102" t="str">
        <f t="shared" si="9"/>
        <v/>
      </c>
      <c r="K18" s="106"/>
      <c r="L18" s="107"/>
      <c r="M18" s="19" t="str">
        <f t="shared" si="3"/>
        <v/>
      </c>
      <c r="N18" s="20"/>
      <c r="O18" s="19"/>
      <c r="P18" s="21"/>
      <c r="Q18" s="19" t="str">
        <f t="shared" si="5"/>
        <v/>
      </c>
      <c r="R18" s="22"/>
    </row>
    <row r="19" spans="1:18" ht="26.4" customHeight="1" x14ac:dyDescent="0.3">
      <c r="A19" s="11" t="str">
        <f t="shared" si="8"/>
        <v/>
      </c>
      <c r="B19" s="12" t="str">
        <f t="shared" ref="B19:B42" si="10">IF(A19="","",RANK(A19,$A$8:$A$42,1))</f>
        <v/>
      </c>
      <c r="C19" s="13"/>
      <c r="D19" s="14"/>
      <c r="E19" s="15"/>
      <c r="F19" s="16"/>
      <c r="G19" s="17" t="s">
        <v>20</v>
      </c>
      <c r="H19" s="32"/>
      <c r="I19" s="18" t="str">
        <f t="shared" ref="I19:I42" si="11">IF(H19="","",RANK(H19,$H$8:$H$42,0))</f>
        <v/>
      </c>
      <c r="J19" s="102" t="str">
        <f t="shared" si="9"/>
        <v/>
      </c>
      <c r="K19" s="106"/>
      <c r="L19" s="107"/>
      <c r="M19" s="19" t="str">
        <f t="shared" si="3"/>
        <v/>
      </c>
      <c r="N19" s="20"/>
      <c r="O19" s="19" t="str">
        <f t="shared" ref="O19:O42" si="12">IF(N19="","",RANK(N19,$N$8:$N$42,0))</f>
        <v/>
      </c>
      <c r="P19" s="21"/>
      <c r="Q19" s="19" t="str">
        <f t="shared" si="5"/>
        <v/>
      </c>
      <c r="R19" s="22"/>
    </row>
    <row r="20" spans="1:18" ht="26.4" customHeight="1" x14ac:dyDescent="0.3">
      <c r="A20" s="11" t="str">
        <f t="shared" si="8"/>
        <v/>
      </c>
      <c r="B20" s="12" t="str">
        <f t="shared" si="10"/>
        <v/>
      </c>
      <c r="C20" s="13"/>
      <c r="D20" s="14"/>
      <c r="E20" s="15"/>
      <c r="F20" s="16"/>
      <c r="G20" s="17" t="s">
        <v>20</v>
      </c>
      <c r="H20" s="32"/>
      <c r="I20" s="18" t="str">
        <f t="shared" si="11"/>
        <v/>
      </c>
      <c r="J20" s="102" t="str">
        <f t="shared" si="9"/>
        <v/>
      </c>
      <c r="K20" s="106"/>
      <c r="L20" s="107"/>
      <c r="M20" s="19" t="str">
        <f t="shared" si="3"/>
        <v/>
      </c>
      <c r="N20" s="20"/>
      <c r="O20" s="19" t="str">
        <f t="shared" si="12"/>
        <v/>
      </c>
      <c r="P20" s="21"/>
      <c r="Q20" s="19" t="str">
        <f t="shared" si="5"/>
        <v/>
      </c>
      <c r="R20" s="22"/>
    </row>
    <row r="21" spans="1:18" ht="26.4" customHeight="1" x14ac:dyDescent="0.3">
      <c r="A21" s="11" t="str">
        <f t="shared" si="8"/>
        <v/>
      </c>
      <c r="B21" s="12" t="str">
        <f t="shared" si="10"/>
        <v/>
      </c>
      <c r="C21" s="13"/>
      <c r="D21" s="14"/>
      <c r="E21" s="15"/>
      <c r="F21" s="16"/>
      <c r="G21" s="17" t="s">
        <v>20</v>
      </c>
      <c r="H21" s="32"/>
      <c r="I21" s="18" t="str">
        <f t="shared" si="11"/>
        <v/>
      </c>
      <c r="J21" s="102" t="str">
        <f t="shared" si="9"/>
        <v/>
      </c>
      <c r="K21" s="106"/>
      <c r="L21" s="107"/>
      <c r="M21" s="19" t="str">
        <f t="shared" si="3"/>
        <v/>
      </c>
      <c r="N21" s="20"/>
      <c r="O21" s="19" t="str">
        <f t="shared" si="12"/>
        <v/>
      </c>
      <c r="P21" s="21"/>
      <c r="Q21" s="19" t="str">
        <f t="shared" si="5"/>
        <v/>
      </c>
      <c r="R21" s="22"/>
    </row>
    <row r="22" spans="1:18" ht="26.4" customHeight="1" x14ac:dyDescent="0.3">
      <c r="A22" s="11" t="str">
        <f t="shared" si="8"/>
        <v/>
      </c>
      <c r="B22" s="12" t="str">
        <f t="shared" si="10"/>
        <v/>
      </c>
      <c r="C22" s="13"/>
      <c r="D22" s="14"/>
      <c r="E22" s="15"/>
      <c r="F22" s="16"/>
      <c r="G22" s="17" t="s">
        <v>20</v>
      </c>
      <c r="H22" s="32"/>
      <c r="I22" s="18" t="str">
        <f t="shared" si="11"/>
        <v/>
      </c>
      <c r="J22" s="102" t="str">
        <f t="shared" si="9"/>
        <v/>
      </c>
      <c r="K22" s="106"/>
      <c r="L22" s="107"/>
      <c r="M22" s="19" t="str">
        <f t="shared" si="3"/>
        <v/>
      </c>
      <c r="N22" s="20"/>
      <c r="O22" s="19" t="str">
        <f t="shared" si="12"/>
        <v/>
      </c>
      <c r="P22" s="21"/>
      <c r="Q22" s="19" t="str">
        <f t="shared" si="5"/>
        <v/>
      </c>
      <c r="R22" s="22"/>
    </row>
    <row r="23" spans="1:18" ht="23.4" x14ac:dyDescent="0.3">
      <c r="A23" s="11" t="str">
        <f t="shared" si="8"/>
        <v/>
      </c>
      <c r="B23" s="12" t="str">
        <f t="shared" si="10"/>
        <v/>
      </c>
      <c r="C23" s="13"/>
      <c r="D23" s="14"/>
      <c r="E23" s="15"/>
      <c r="F23" s="16"/>
      <c r="G23" s="17" t="s">
        <v>20</v>
      </c>
      <c r="H23" s="29"/>
      <c r="I23" s="18" t="str">
        <f t="shared" si="11"/>
        <v/>
      </c>
      <c r="J23" s="102" t="str">
        <f t="shared" si="9"/>
        <v/>
      </c>
      <c r="K23" s="106"/>
      <c r="L23" s="107"/>
      <c r="M23" s="19" t="str">
        <f t="shared" si="3"/>
        <v/>
      </c>
      <c r="N23" s="20"/>
      <c r="O23" s="19" t="str">
        <f t="shared" si="12"/>
        <v/>
      </c>
      <c r="P23" s="21"/>
      <c r="Q23" s="19" t="str">
        <f t="shared" si="5"/>
        <v/>
      </c>
      <c r="R23" s="22"/>
    </row>
    <row r="24" spans="1:18" ht="23.4" x14ac:dyDescent="0.3">
      <c r="A24" s="11" t="str">
        <f t="shared" si="8"/>
        <v/>
      </c>
      <c r="B24" s="12" t="str">
        <f t="shared" si="10"/>
        <v/>
      </c>
      <c r="C24" s="13"/>
      <c r="D24" s="14"/>
      <c r="E24" s="15"/>
      <c r="F24" s="16"/>
      <c r="G24" s="17" t="s">
        <v>20</v>
      </c>
      <c r="H24" s="29"/>
      <c r="I24" s="18" t="str">
        <f t="shared" si="11"/>
        <v/>
      </c>
      <c r="J24" s="102" t="str">
        <f t="shared" si="9"/>
        <v/>
      </c>
      <c r="K24" s="106"/>
      <c r="L24" s="107"/>
      <c r="M24" s="19" t="str">
        <f t="shared" si="3"/>
        <v/>
      </c>
      <c r="N24" s="20"/>
      <c r="O24" s="19" t="str">
        <f t="shared" si="12"/>
        <v/>
      </c>
      <c r="P24" s="21"/>
      <c r="Q24" s="19" t="str">
        <f t="shared" si="5"/>
        <v/>
      </c>
      <c r="R24" s="22"/>
    </row>
    <row r="25" spans="1:18" ht="23.4" x14ac:dyDescent="0.3">
      <c r="A25" s="11" t="str">
        <f t="shared" si="8"/>
        <v/>
      </c>
      <c r="B25" s="12" t="str">
        <f t="shared" si="10"/>
        <v/>
      </c>
      <c r="C25" s="13"/>
      <c r="D25" s="14"/>
      <c r="E25" s="15"/>
      <c r="F25" s="16"/>
      <c r="G25" s="17" t="s">
        <v>20</v>
      </c>
      <c r="H25" s="29"/>
      <c r="I25" s="18" t="str">
        <f t="shared" si="11"/>
        <v/>
      </c>
      <c r="J25" s="102" t="str">
        <f t="shared" si="9"/>
        <v/>
      </c>
      <c r="K25" s="106"/>
      <c r="L25" s="107"/>
      <c r="M25" s="19" t="str">
        <f t="shared" si="3"/>
        <v/>
      </c>
      <c r="N25" s="20"/>
      <c r="O25" s="19" t="str">
        <f t="shared" si="12"/>
        <v/>
      </c>
      <c r="P25" s="21"/>
      <c r="Q25" s="19" t="str">
        <f t="shared" si="5"/>
        <v/>
      </c>
      <c r="R25" s="22"/>
    </row>
    <row r="26" spans="1:18" ht="23.4" x14ac:dyDescent="0.3">
      <c r="A26" s="11" t="str">
        <f t="shared" si="8"/>
        <v/>
      </c>
      <c r="B26" s="12" t="str">
        <f t="shared" si="10"/>
        <v/>
      </c>
      <c r="C26" s="13"/>
      <c r="D26" s="14"/>
      <c r="E26" s="15"/>
      <c r="F26" s="16"/>
      <c r="G26" s="17" t="s">
        <v>20</v>
      </c>
      <c r="H26" s="29"/>
      <c r="I26" s="18" t="str">
        <f t="shared" si="11"/>
        <v/>
      </c>
      <c r="J26" s="102" t="str">
        <f t="shared" si="9"/>
        <v/>
      </c>
      <c r="K26" s="106"/>
      <c r="L26" s="107"/>
      <c r="M26" s="19" t="str">
        <f t="shared" si="3"/>
        <v/>
      </c>
      <c r="N26" s="20"/>
      <c r="O26" s="19" t="str">
        <f t="shared" si="12"/>
        <v/>
      </c>
      <c r="P26" s="21"/>
      <c r="Q26" s="19" t="str">
        <f t="shared" si="5"/>
        <v/>
      </c>
      <c r="R26" s="22"/>
    </row>
    <row r="27" spans="1:18" ht="23.4" x14ac:dyDescent="0.3">
      <c r="A27" s="11" t="str">
        <f t="shared" si="8"/>
        <v/>
      </c>
      <c r="B27" s="12" t="str">
        <f t="shared" si="10"/>
        <v/>
      </c>
      <c r="C27" s="13"/>
      <c r="D27" s="14"/>
      <c r="E27" s="15"/>
      <c r="F27" s="16"/>
      <c r="G27" s="17" t="s">
        <v>20</v>
      </c>
      <c r="H27" s="29"/>
      <c r="I27" s="18" t="str">
        <f t="shared" si="11"/>
        <v/>
      </c>
      <c r="J27" s="102" t="str">
        <f t="shared" si="9"/>
        <v/>
      </c>
      <c r="K27" s="106"/>
      <c r="L27" s="107"/>
      <c r="M27" s="19" t="str">
        <f t="shared" si="3"/>
        <v/>
      </c>
      <c r="N27" s="20"/>
      <c r="O27" s="19" t="str">
        <f t="shared" si="12"/>
        <v/>
      </c>
      <c r="P27" s="21"/>
      <c r="Q27" s="19" t="str">
        <f t="shared" si="5"/>
        <v/>
      </c>
      <c r="R27" s="22"/>
    </row>
    <row r="28" spans="1:18" ht="23.4" x14ac:dyDescent="0.3">
      <c r="A28" s="11" t="str">
        <f t="shared" si="8"/>
        <v/>
      </c>
      <c r="B28" s="12" t="str">
        <f t="shared" si="10"/>
        <v/>
      </c>
      <c r="C28" s="13"/>
      <c r="D28" s="14"/>
      <c r="E28" s="15"/>
      <c r="F28" s="16"/>
      <c r="G28" s="17" t="s">
        <v>20</v>
      </c>
      <c r="H28" s="29"/>
      <c r="I28" s="18" t="str">
        <f t="shared" si="11"/>
        <v/>
      </c>
      <c r="J28" s="102" t="str">
        <f t="shared" si="9"/>
        <v/>
      </c>
      <c r="K28" s="106"/>
      <c r="L28" s="107"/>
      <c r="M28" s="19" t="str">
        <f t="shared" si="3"/>
        <v/>
      </c>
      <c r="N28" s="20"/>
      <c r="O28" s="19" t="str">
        <f t="shared" si="12"/>
        <v/>
      </c>
      <c r="P28" s="21"/>
      <c r="Q28" s="19" t="str">
        <f t="shared" si="5"/>
        <v/>
      </c>
      <c r="R28" s="22"/>
    </row>
    <row r="29" spans="1:18" ht="23.4" x14ac:dyDescent="0.3">
      <c r="A29" s="11" t="str">
        <f t="shared" si="8"/>
        <v/>
      </c>
      <c r="B29" s="12" t="str">
        <f t="shared" si="10"/>
        <v/>
      </c>
      <c r="C29" s="13"/>
      <c r="D29" s="14"/>
      <c r="E29" s="15"/>
      <c r="F29" s="16"/>
      <c r="G29" s="17" t="s">
        <v>20</v>
      </c>
      <c r="H29" s="29"/>
      <c r="I29" s="18" t="str">
        <f t="shared" si="11"/>
        <v/>
      </c>
      <c r="J29" s="102" t="str">
        <f t="shared" si="9"/>
        <v/>
      </c>
      <c r="K29" s="106"/>
      <c r="L29" s="107"/>
      <c r="M29" s="19" t="str">
        <f t="shared" si="3"/>
        <v/>
      </c>
      <c r="N29" s="20"/>
      <c r="O29" s="19" t="str">
        <f t="shared" si="12"/>
        <v/>
      </c>
      <c r="P29" s="21"/>
      <c r="Q29" s="19" t="str">
        <f t="shared" si="5"/>
        <v/>
      </c>
      <c r="R29" s="22"/>
    </row>
    <row r="30" spans="1:18" ht="23.4" x14ac:dyDescent="0.3">
      <c r="A30" s="11" t="str">
        <f t="shared" si="8"/>
        <v/>
      </c>
      <c r="B30" s="12" t="str">
        <f t="shared" si="10"/>
        <v/>
      </c>
      <c r="C30" s="13"/>
      <c r="D30" s="14"/>
      <c r="E30" s="15"/>
      <c r="F30" s="16"/>
      <c r="G30" s="17" t="s">
        <v>20</v>
      </c>
      <c r="H30" s="29"/>
      <c r="I30" s="18" t="str">
        <f t="shared" si="11"/>
        <v/>
      </c>
      <c r="J30" s="102" t="str">
        <f t="shared" si="9"/>
        <v/>
      </c>
      <c r="K30" s="106"/>
      <c r="L30" s="107"/>
      <c r="M30" s="19" t="str">
        <f t="shared" si="3"/>
        <v/>
      </c>
      <c r="N30" s="20"/>
      <c r="O30" s="19" t="str">
        <f t="shared" si="12"/>
        <v/>
      </c>
      <c r="P30" s="21"/>
      <c r="Q30" s="19" t="str">
        <f t="shared" si="5"/>
        <v/>
      </c>
      <c r="R30" s="22"/>
    </row>
    <row r="31" spans="1:18" ht="23.4" x14ac:dyDescent="0.3">
      <c r="A31" s="11" t="str">
        <f t="shared" si="8"/>
        <v/>
      </c>
      <c r="B31" s="12" t="str">
        <f t="shared" si="10"/>
        <v/>
      </c>
      <c r="C31" s="13"/>
      <c r="D31" s="14"/>
      <c r="E31" s="15"/>
      <c r="F31" s="16"/>
      <c r="G31" s="17" t="s">
        <v>20</v>
      </c>
      <c r="H31" s="29"/>
      <c r="I31" s="18" t="str">
        <f t="shared" si="11"/>
        <v/>
      </c>
      <c r="J31" s="102" t="str">
        <f t="shared" si="9"/>
        <v/>
      </c>
      <c r="K31" s="106"/>
      <c r="L31" s="107"/>
      <c r="M31" s="19" t="str">
        <f t="shared" si="3"/>
        <v/>
      </c>
      <c r="N31" s="20"/>
      <c r="O31" s="19" t="str">
        <f t="shared" si="12"/>
        <v/>
      </c>
      <c r="P31" s="21"/>
      <c r="Q31" s="19" t="str">
        <f t="shared" si="5"/>
        <v/>
      </c>
      <c r="R31" s="22"/>
    </row>
    <row r="32" spans="1:18" ht="23.4" x14ac:dyDescent="0.3">
      <c r="A32" s="11" t="str">
        <f t="shared" si="8"/>
        <v/>
      </c>
      <c r="B32" s="12" t="str">
        <f t="shared" si="10"/>
        <v/>
      </c>
      <c r="C32" s="13"/>
      <c r="D32" s="14"/>
      <c r="E32" s="15"/>
      <c r="F32" s="16"/>
      <c r="G32" s="17" t="s">
        <v>20</v>
      </c>
      <c r="H32" s="30"/>
      <c r="I32" s="18" t="str">
        <f t="shared" si="11"/>
        <v/>
      </c>
      <c r="J32" s="102" t="str">
        <f t="shared" si="9"/>
        <v/>
      </c>
      <c r="K32" s="106"/>
      <c r="L32" s="108"/>
      <c r="M32" s="19" t="str">
        <f t="shared" si="3"/>
        <v/>
      </c>
      <c r="N32" s="23"/>
      <c r="O32" s="19" t="str">
        <f t="shared" si="12"/>
        <v/>
      </c>
      <c r="P32" s="21"/>
      <c r="Q32" s="19" t="str">
        <f t="shared" si="5"/>
        <v/>
      </c>
      <c r="R32" s="22"/>
    </row>
    <row r="33" spans="1:18" ht="23.4" x14ac:dyDescent="0.3">
      <c r="A33" s="11" t="str">
        <f t="shared" si="8"/>
        <v/>
      </c>
      <c r="B33" s="12" t="str">
        <f t="shared" si="10"/>
        <v/>
      </c>
      <c r="C33" s="13"/>
      <c r="D33" s="14"/>
      <c r="E33" s="15"/>
      <c r="F33" s="16"/>
      <c r="G33" s="17" t="s">
        <v>20</v>
      </c>
      <c r="H33" s="29"/>
      <c r="I33" s="18" t="str">
        <f t="shared" si="11"/>
        <v/>
      </c>
      <c r="J33" s="102" t="str">
        <f t="shared" si="9"/>
        <v/>
      </c>
      <c r="K33" s="106"/>
      <c r="L33" s="107"/>
      <c r="M33" s="19" t="str">
        <f t="shared" si="3"/>
        <v/>
      </c>
      <c r="N33" s="20"/>
      <c r="O33" s="19" t="str">
        <f t="shared" si="12"/>
        <v/>
      </c>
      <c r="P33" s="21"/>
      <c r="Q33" s="19" t="str">
        <f t="shared" si="5"/>
        <v/>
      </c>
      <c r="R33" s="22"/>
    </row>
    <row r="34" spans="1:18" ht="23.4" x14ac:dyDescent="0.3">
      <c r="A34" s="11" t="str">
        <f t="shared" si="8"/>
        <v/>
      </c>
      <c r="B34" s="12" t="str">
        <f t="shared" si="10"/>
        <v/>
      </c>
      <c r="C34" s="13"/>
      <c r="D34" s="14"/>
      <c r="E34" s="15"/>
      <c r="F34" s="16"/>
      <c r="G34" s="17" t="s">
        <v>20</v>
      </c>
      <c r="H34" s="29"/>
      <c r="I34" s="18" t="str">
        <f t="shared" si="11"/>
        <v/>
      </c>
      <c r="J34" s="102" t="str">
        <f t="shared" si="9"/>
        <v/>
      </c>
      <c r="K34" s="106"/>
      <c r="L34" s="107"/>
      <c r="M34" s="19" t="str">
        <f t="shared" si="3"/>
        <v/>
      </c>
      <c r="N34" s="20"/>
      <c r="O34" s="19" t="str">
        <f t="shared" si="12"/>
        <v/>
      </c>
      <c r="P34" s="21"/>
      <c r="Q34" s="19" t="str">
        <f t="shared" si="5"/>
        <v/>
      </c>
      <c r="R34" s="22"/>
    </row>
    <row r="35" spans="1:18" ht="23.4" x14ac:dyDescent="0.3">
      <c r="A35" s="11" t="str">
        <f t="shared" si="8"/>
        <v/>
      </c>
      <c r="B35" s="12" t="str">
        <f t="shared" si="10"/>
        <v/>
      </c>
      <c r="C35" s="13"/>
      <c r="D35" s="14"/>
      <c r="E35" s="15"/>
      <c r="F35" s="16"/>
      <c r="G35" s="17" t="s">
        <v>20</v>
      </c>
      <c r="H35" s="29"/>
      <c r="I35" s="18" t="str">
        <f t="shared" si="11"/>
        <v/>
      </c>
      <c r="J35" s="102" t="str">
        <f t="shared" si="9"/>
        <v/>
      </c>
      <c r="K35" s="106"/>
      <c r="L35" s="107"/>
      <c r="M35" s="19" t="str">
        <f t="shared" si="3"/>
        <v/>
      </c>
      <c r="N35" s="20"/>
      <c r="O35" s="19" t="str">
        <f t="shared" si="12"/>
        <v/>
      </c>
      <c r="P35" s="21"/>
      <c r="Q35" s="19" t="str">
        <f t="shared" si="5"/>
        <v/>
      </c>
      <c r="R35" s="22"/>
    </row>
    <row r="36" spans="1:18" ht="23.4" x14ac:dyDescent="0.3">
      <c r="A36" s="11" t="str">
        <f t="shared" si="8"/>
        <v/>
      </c>
      <c r="B36" s="12" t="str">
        <f t="shared" si="10"/>
        <v/>
      </c>
      <c r="C36" s="13"/>
      <c r="D36" s="14"/>
      <c r="E36" s="15"/>
      <c r="F36" s="16"/>
      <c r="G36" s="17" t="s">
        <v>20</v>
      </c>
      <c r="H36" s="29"/>
      <c r="I36" s="18" t="str">
        <f t="shared" si="11"/>
        <v/>
      </c>
      <c r="J36" s="102" t="str">
        <f t="shared" si="9"/>
        <v/>
      </c>
      <c r="K36" s="106"/>
      <c r="L36" s="107"/>
      <c r="M36" s="19" t="str">
        <f t="shared" si="3"/>
        <v/>
      </c>
      <c r="N36" s="20"/>
      <c r="O36" s="19" t="str">
        <f t="shared" si="12"/>
        <v/>
      </c>
      <c r="P36" s="21"/>
      <c r="Q36" s="19" t="str">
        <f t="shared" si="5"/>
        <v/>
      </c>
      <c r="R36" s="22"/>
    </row>
    <row r="37" spans="1:18" ht="23.4" x14ac:dyDescent="0.3">
      <c r="A37" s="11" t="str">
        <f t="shared" si="8"/>
        <v/>
      </c>
      <c r="B37" s="12" t="str">
        <f t="shared" si="10"/>
        <v/>
      </c>
      <c r="C37" s="13"/>
      <c r="D37" s="14"/>
      <c r="E37" s="15"/>
      <c r="F37" s="16"/>
      <c r="G37" s="17" t="s">
        <v>20</v>
      </c>
      <c r="H37" s="29"/>
      <c r="I37" s="18" t="str">
        <f t="shared" si="11"/>
        <v/>
      </c>
      <c r="J37" s="102" t="str">
        <f t="shared" si="9"/>
        <v/>
      </c>
      <c r="K37" s="106"/>
      <c r="L37" s="107"/>
      <c r="M37" s="19" t="str">
        <f t="shared" si="3"/>
        <v/>
      </c>
      <c r="N37" s="20"/>
      <c r="O37" s="19" t="str">
        <f t="shared" si="12"/>
        <v/>
      </c>
      <c r="P37" s="21"/>
      <c r="Q37" s="19" t="str">
        <f t="shared" si="5"/>
        <v/>
      </c>
      <c r="R37" s="22"/>
    </row>
    <row r="38" spans="1:18" ht="23.4" x14ac:dyDescent="0.3">
      <c r="A38" s="11" t="str">
        <f t="shared" si="8"/>
        <v/>
      </c>
      <c r="B38" s="12" t="str">
        <f t="shared" si="10"/>
        <v/>
      </c>
      <c r="C38" s="13"/>
      <c r="D38" s="14"/>
      <c r="E38" s="15"/>
      <c r="F38" s="16"/>
      <c r="G38" s="17" t="s">
        <v>20</v>
      </c>
      <c r="H38" s="29"/>
      <c r="I38" s="18" t="str">
        <f t="shared" si="11"/>
        <v/>
      </c>
      <c r="J38" s="102" t="str">
        <f t="shared" si="9"/>
        <v/>
      </c>
      <c r="K38" s="106"/>
      <c r="L38" s="107"/>
      <c r="M38" s="19" t="str">
        <f t="shared" si="3"/>
        <v/>
      </c>
      <c r="N38" s="20"/>
      <c r="O38" s="19" t="str">
        <f t="shared" si="12"/>
        <v/>
      </c>
      <c r="P38" s="21"/>
      <c r="Q38" s="19" t="str">
        <f t="shared" si="5"/>
        <v/>
      </c>
      <c r="R38" s="22"/>
    </row>
    <row r="39" spans="1:18" ht="23.4" x14ac:dyDescent="0.3">
      <c r="A39" s="11" t="str">
        <f t="shared" si="8"/>
        <v/>
      </c>
      <c r="B39" s="12" t="str">
        <f t="shared" si="10"/>
        <v/>
      </c>
      <c r="C39" s="13"/>
      <c r="D39" s="14"/>
      <c r="E39" s="15"/>
      <c r="F39" s="16"/>
      <c r="G39" s="17" t="s">
        <v>20</v>
      </c>
      <c r="H39" s="29"/>
      <c r="I39" s="18" t="str">
        <f t="shared" si="11"/>
        <v/>
      </c>
      <c r="J39" s="102" t="str">
        <f t="shared" si="9"/>
        <v/>
      </c>
      <c r="K39" s="106"/>
      <c r="L39" s="107"/>
      <c r="M39" s="19" t="str">
        <f t="shared" si="3"/>
        <v/>
      </c>
      <c r="N39" s="20"/>
      <c r="O39" s="19" t="str">
        <f t="shared" si="12"/>
        <v/>
      </c>
      <c r="P39" s="21"/>
      <c r="Q39" s="19" t="str">
        <f t="shared" si="5"/>
        <v/>
      </c>
      <c r="R39" s="22"/>
    </row>
    <row r="40" spans="1:18" ht="23.4" x14ac:dyDescent="0.3">
      <c r="A40" s="11" t="str">
        <f t="shared" si="8"/>
        <v/>
      </c>
      <c r="B40" s="12" t="str">
        <f t="shared" si="10"/>
        <v/>
      </c>
      <c r="C40" s="13"/>
      <c r="D40" s="14"/>
      <c r="E40" s="15"/>
      <c r="F40" s="16"/>
      <c r="G40" s="17" t="s">
        <v>20</v>
      </c>
      <c r="H40" s="29"/>
      <c r="I40" s="18" t="str">
        <f t="shared" si="11"/>
        <v/>
      </c>
      <c r="J40" s="102" t="str">
        <f t="shared" si="9"/>
        <v/>
      </c>
      <c r="K40" s="106"/>
      <c r="L40" s="107"/>
      <c r="M40" s="19" t="str">
        <f t="shared" si="3"/>
        <v/>
      </c>
      <c r="N40" s="20"/>
      <c r="O40" s="19" t="str">
        <f t="shared" si="12"/>
        <v/>
      </c>
      <c r="P40" s="21"/>
      <c r="Q40" s="19" t="str">
        <f t="shared" si="5"/>
        <v/>
      </c>
      <c r="R40" s="22"/>
    </row>
    <row r="41" spans="1:18" ht="23.4" x14ac:dyDescent="0.3">
      <c r="A41" s="11" t="str">
        <f t="shared" si="8"/>
        <v/>
      </c>
      <c r="B41" s="12" t="str">
        <f t="shared" si="10"/>
        <v/>
      </c>
      <c r="C41" s="13"/>
      <c r="D41" s="14"/>
      <c r="E41" s="15"/>
      <c r="F41" s="16"/>
      <c r="G41" s="17" t="s">
        <v>20</v>
      </c>
      <c r="H41" s="29"/>
      <c r="I41" s="18" t="str">
        <f t="shared" si="11"/>
        <v/>
      </c>
      <c r="J41" s="102" t="str">
        <f t="shared" si="9"/>
        <v/>
      </c>
      <c r="K41" s="106"/>
      <c r="L41" s="107"/>
      <c r="M41" s="19" t="str">
        <f t="shared" si="3"/>
        <v/>
      </c>
      <c r="N41" s="20"/>
      <c r="O41" s="19" t="str">
        <f t="shared" si="12"/>
        <v/>
      </c>
      <c r="P41" s="21"/>
      <c r="Q41" s="19" t="str">
        <f t="shared" si="5"/>
        <v/>
      </c>
      <c r="R41" s="22"/>
    </row>
    <row r="42" spans="1:18" ht="24" thickBot="1" x14ac:dyDescent="0.35">
      <c r="A42" s="33" t="str">
        <f t="shared" si="8"/>
        <v/>
      </c>
      <c r="B42" s="34" t="str">
        <f t="shared" si="10"/>
        <v/>
      </c>
      <c r="C42" s="24"/>
      <c r="D42" s="35"/>
      <c r="E42" s="36"/>
      <c r="F42" s="37"/>
      <c r="G42" s="38" t="s">
        <v>20</v>
      </c>
      <c r="H42" s="31"/>
      <c r="I42" s="25" t="str">
        <f t="shared" si="11"/>
        <v/>
      </c>
      <c r="J42" s="112" t="str">
        <f t="shared" si="9"/>
        <v/>
      </c>
      <c r="K42" s="111"/>
      <c r="L42" s="100"/>
      <c r="M42" s="19" t="str">
        <f t="shared" si="3"/>
        <v/>
      </c>
      <c r="N42" s="27"/>
      <c r="O42" s="26" t="str">
        <f t="shared" si="12"/>
        <v/>
      </c>
      <c r="P42" s="104"/>
      <c r="Q42" s="26" t="str">
        <f t="shared" si="5"/>
        <v/>
      </c>
      <c r="R42" s="28"/>
    </row>
    <row r="43" spans="1:18" ht="15" thickTop="1" x14ac:dyDescent="0.3"/>
  </sheetData>
  <sortState xmlns:xlrd2="http://schemas.microsoft.com/office/spreadsheetml/2017/richdata2" ref="A12:R16">
    <sortCondition ref="B12:B16"/>
  </sortState>
  <mergeCells count="21">
    <mergeCell ref="A1:I1"/>
    <mergeCell ref="A2:I2"/>
    <mergeCell ref="O2:P2"/>
    <mergeCell ref="H5:H6"/>
    <mergeCell ref="A6:A7"/>
    <mergeCell ref="B6:B7"/>
    <mergeCell ref="M6:M7"/>
    <mergeCell ref="O6:O7"/>
    <mergeCell ref="C6:C7"/>
    <mergeCell ref="D6:D7"/>
    <mergeCell ref="E6:E7"/>
    <mergeCell ref="F6:F7"/>
    <mergeCell ref="G6:G7"/>
    <mergeCell ref="I6:I7"/>
    <mergeCell ref="R5:R6"/>
    <mergeCell ref="Q6:Q7"/>
    <mergeCell ref="J4:L4"/>
    <mergeCell ref="N4:P4"/>
    <mergeCell ref="J5:J7"/>
    <mergeCell ref="K5:L6"/>
    <mergeCell ref="N5:P5"/>
  </mergeCells>
  <conditionalFormatting sqref="A2 J2:M2 H7:H42 L7:L42">
    <cfRule type="cellIs" dxfId="119" priority="37" stopIfTrue="1" operator="lessThan">
      <formula>0</formula>
    </cfRule>
  </conditionalFormatting>
  <conditionalFormatting sqref="C8:D16 F8:F16">
    <cfRule type="expression" dxfId="118" priority="2" stopIfTrue="1">
      <formula>MOD(ROW(),2)</formula>
    </cfRule>
  </conditionalFormatting>
  <conditionalFormatting sqref="G8:G42">
    <cfRule type="cellIs" dxfId="117" priority="11" stopIfTrue="1" operator="notEqual">
      <formula>"F"</formula>
    </cfRule>
  </conditionalFormatting>
  <conditionalFormatting sqref="H4:H5">
    <cfRule type="cellIs" dxfId="116" priority="10" stopIfTrue="1" operator="lessThan">
      <formula>0</formula>
    </cfRule>
  </conditionalFormatting>
  <conditionalFormatting sqref="J1">
    <cfRule type="cellIs" dxfId="115" priority="36" stopIfTrue="1" operator="lessThan">
      <formula>0</formula>
    </cfRule>
  </conditionalFormatting>
  <conditionalFormatting sqref="J4:J5 K5 I6">
    <cfRule type="cellIs" dxfId="114" priority="13" stopIfTrue="1" operator="lessThan">
      <formula>0</formula>
    </cfRule>
  </conditionalFormatting>
  <conditionalFormatting sqref="M6 O6:Q6">
    <cfRule type="cellIs" dxfId="113" priority="12" stopIfTrue="1" operator="lessThan">
      <formula>0</formula>
    </cfRule>
  </conditionalFormatting>
  <conditionalFormatting sqref="N4:N5">
    <cfRule type="cellIs" dxfId="112" priority="9" stopIfTrue="1" operator="lessThan">
      <formula>0</formula>
    </cfRule>
  </conditionalFormatting>
  <conditionalFormatting sqref="N7">
    <cfRule type="cellIs" dxfId="111" priority="8" stopIfTrue="1" operator="lessThan">
      <formula>0</formula>
    </cfRule>
  </conditionalFormatting>
  <conditionalFormatting sqref="P7">
    <cfRule type="cellIs" dxfId="110" priority="5" stopIfTrue="1" operator="lessThan">
      <formula>0</formula>
    </cfRule>
  </conditionalFormatting>
  <conditionalFormatting sqref="R4:R5">
    <cfRule type="cellIs" dxfId="109" priority="4" stopIfTrue="1" operator="lessThan">
      <formula>0</formula>
    </cfRule>
  </conditionalFormatting>
  <conditionalFormatting sqref="R7 R42">
    <cfRule type="cellIs" dxfId="108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959F-EC72-4AB3-A582-E729D685A996}">
  <dimension ref="A1:R42"/>
  <sheetViews>
    <sheetView showGridLines="0" view="pageBreakPreview" zoomScale="60" zoomScaleNormal="55" workbookViewId="0">
      <selection activeCell="G18" sqref="G18"/>
    </sheetView>
  </sheetViews>
  <sheetFormatPr baseColWidth="10" defaultRowHeight="14.4" x14ac:dyDescent="0.3"/>
  <cols>
    <col min="1" max="1" width="11.5546875" customWidth="1"/>
    <col min="2" max="2" width="13.21875" customWidth="1"/>
    <col min="3" max="3" width="36.21875" customWidth="1"/>
    <col min="4" max="4" width="27.6640625" customWidth="1"/>
    <col min="5" max="5" width="12.6640625" customWidth="1"/>
    <col min="6" max="6" width="46.88671875" customWidth="1"/>
    <col min="7" max="7" width="10.109375" customWidth="1"/>
    <col min="8" max="8" width="17.77734375" bestFit="1" customWidth="1"/>
    <col min="9" max="10" width="8" customWidth="1"/>
    <col min="11" max="11" width="10.5546875" customWidth="1"/>
    <col min="12" max="12" width="11.109375" customWidth="1"/>
    <col min="13" max="13" width="9.21875" customWidth="1"/>
    <col min="14" max="14" width="17.5546875" customWidth="1"/>
    <col min="15" max="15" width="8.44140625" customWidth="1"/>
    <col min="16" max="16" width="15.5546875" customWidth="1"/>
    <col min="18" max="18" width="14.88671875" customWidth="1"/>
  </cols>
  <sheetData>
    <row r="1" spans="1:18" ht="36.6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29"/>
      <c r="K1" s="1"/>
      <c r="L1" s="1"/>
      <c r="M1" s="1"/>
      <c r="N1" s="1"/>
      <c r="O1" s="2"/>
      <c r="P1" s="2"/>
      <c r="Q1" s="3"/>
    </row>
    <row r="2" spans="1:18" ht="28.8" x14ac:dyDescent="0.3">
      <c r="A2" s="230" t="s">
        <v>24</v>
      </c>
      <c r="B2" s="230"/>
      <c r="C2" s="230"/>
      <c r="D2" s="230"/>
      <c r="E2" s="230"/>
      <c r="F2" s="230"/>
      <c r="G2" s="230"/>
      <c r="H2" s="230"/>
      <c r="I2" s="230"/>
      <c r="J2" s="130"/>
      <c r="K2" s="4"/>
      <c r="L2" s="4"/>
      <c r="M2" s="4"/>
      <c r="N2" s="4"/>
      <c r="O2" s="4"/>
      <c r="P2" s="200"/>
      <c r="Q2" s="200"/>
    </row>
    <row r="3" spans="1:18" x14ac:dyDescent="0.3">
      <c r="F3" s="5"/>
      <c r="O3" s="6"/>
    </row>
    <row r="4" spans="1:18" ht="15.6" x14ac:dyDescent="0.3">
      <c r="F4" s="5"/>
      <c r="H4" s="7" t="s">
        <v>2</v>
      </c>
      <c r="I4" s="105"/>
      <c r="J4" s="207" t="s">
        <v>2</v>
      </c>
      <c r="K4" s="208"/>
      <c r="L4" s="209"/>
      <c r="N4" s="207" t="s">
        <v>2</v>
      </c>
      <c r="O4" s="208"/>
      <c r="P4" s="209"/>
      <c r="R4" s="7" t="s">
        <v>2</v>
      </c>
    </row>
    <row r="5" spans="1:18" ht="21.45" customHeight="1" thickBot="1" x14ac:dyDescent="0.35">
      <c r="F5" s="5"/>
      <c r="H5" s="201" t="s">
        <v>3</v>
      </c>
      <c r="I5" s="98"/>
      <c r="J5" s="228" t="s">
        <v>41</v>
      </c>
      <c r="K5" s="210" t="s">
        <v>4</v>
      </c>
      <c r="L5" s="211"/>
      <c r="N5" s="214" t="s">
        <v>5</v>
      </c>
      <c r="O5" s="215"/>
      <c r="P5" s="216"/>
      <c r="R5" s="190" t="s">
        <v>190</v>
      </c>
    </row>
    <row r="6" spans="1:18" ht="37.049999999999997" customHeight="1" x14ac:dyDescent="0.3">
      <c r="A6" s="203" t="s">
        <v>6</v>
      </c>
      <c r="B6" s="205" t="s">
        <v>189</v>
      </c>
      <c r="C6" s="217" t="s">
        <v>7</v>
      </c>
      <c r="D6" s="219" t="s">
        <v>8</v>
      </c>
      <c r="E6" s="221" t="s">
        <v>9</v>
      </c>
      <c r="F6" s="223" t="s">
        <v>10</v>
      </c>
      <c r="G6" s="223" t="s">
        <v>11</v>
      </c>
      <c r="H6" s="202"/>
      <c r="I6" s="226" t="s">
        <v>12</v>
      </c>
      <c r="J6" s="228"/>
      <c r="K6" s="212"/>
      <c r="L6" s="213"/>
      <c r="M6" s="192" t="s">
        <v>12</v>
      </c>
      <c r="N6" s="8" t="s">
        <v>13</v>
      </c>
      <c r="O6" s="194" t="s">
        <v>12</v>
      </c>
      <c r="P6" s="9" t="s">
        <v>14</v>
      </c>
      <c r="Q6" s="196" t="s">
        <v>12</v>
      </c>
      <c r="R6" s="191"/>
    </row>
    <row r="7" spans="1:18" ht="16.05" customHeight="1" thickBot="1" x14ac:dyDescent="0.35">
      <c r="A7" s="204"/>
      <c r="B7" s="206"/>
      <c r="C7" s="218"/>
      <c r="D7" s="220"/>
      <c r="E7" s="222"/>
      <c r="F7" s="224"/>
      <c r="G7" s="225"/>
      <c r="H7" s="7" t="s">
        <v>15</v>
      </c>
      <c r="I7" s="227"/>
      <c r="J7" s="229"/>
      <c r="K7" s="97" t="s">
        <v>40</v>
      </c>
      <c r="L7" s="97" t="s">
        <v>16</v>
      </c>
      <c r="M7" s="193"/>
      <c r="N7" s="7" t="s">
        <v>17</v>
      </c>
      <c r="O7" s="195"/>
      <c r="P7" s="10" t="s">
        <v>18</v>
      </c>
      <c r="Q7" s="197"/>
      <c r="R7" s="7" t="s">
        <v>19</v>
      </c>
    </row>
    <row r="8" spans="1:18" ht="25.2" customHeight="1" x14ac:dyDescent="0.3">
      <c r="A8" s="11">
        <f t="shared" ref="A8:A19" si="0">IF(I8="","",SUM(I8,M8,O8,Q8))</f>
        <v>14</v>
      </c>
      <c r="B8" s="131">
        <f t="shared" ref="B8:B41" si="1">IF(A8="","",RANK(A8,$A$8:$A$41,1))</f>
        <v>2</v>
      </c>
      <c r="C8" s="138" t="s">
        <v>117</v>
      </c>
      <c r="D8" s="138" t="s">
        <v>118</v>
      </c>
      <c r="E8" s="135">
        <v>79.900000000000006</v>
      </c>
      <c r="F8" s="138" t="s">
        <v>56</v>
      </c>
      <c r="G8" s="136" t="s">
        <v>20</v>
      </c>
      <c r="H8" s="32">
        <v>140</v>
      </c>
      <c r="I8" s="18">
        <f t="shared" ref="I8:I41" si="2">IF(H8="","",RANK(H8,$H$8:$H$41,0))</f>
        <v>3</v>
      </c>
      <c r="J8" s="102">
        <f t="shared" ref="J8:J19" si="3">IF(E8="","",E8*0.75)</f>
        <v>59.925000000000004</v>
      </c>
      <c r="K8" s="106">
        <v>240</v>
      </c>
      <c r="L8" s="103">
        <v>55</v>
      </c>
      <c r="M8" s="19">
        <f t="shared" ref="M8:M41" si="4">IF(K8="","",(IF(K8=240,RANK(L8,$L$8:$L$41,0),RANK(K8,$K$8:$K$41,1))))</f>
        <v>2</v>
      </c>
      <c r="N8" s="20">
        <v>56</v>
      </c>
      <c r="O8" s="19">
        <f t="shared" ref="O8:O41" si="5">IF(N8="","",RANK(N8,$N$8:$N$41,0))</f>
        <v>8</v>
      </c>
      <c r="P8" s="21">
        <v>740</v>
      </c>
      <c r="Q8" s="19">
        <f t="shared" ref="Q8:Q41" si="6">IF(P8="","",RANK(P8,$P$8:$P$41,0))</f>
        <v>1</v>
      </c>
      <c r="R8" s="163">
        <v>1</v>
      </c>
    </row>
    <row r="9" spans="1:18" ht="25.2" customHeight="1" x14ac:dyDescent="0.3">
      <c r="A9" s="11">
        <f t="shared" si="0"/>
        <v>16</v>
      </c>
      <c r="B9" s="131">
        <f t="shared" si="1"/>
        <v>3</v>
      </c>
      <c r="C9" s="138" t="s">
        <v>127</v>
      </c>
      <c r="D9" s="138" t="s">
        <v>128</v>
      </c>
      <c r="E9" s="135">
        <v>77</v>
      </c>
      <c r="F9" s="138" t="s">
        <v>58</v>
      </c>
      <c r="G9" s="136" t="s">
        <v>20</v>
      </c>
      <c r="H9" s="32">
        <v>145</v>
      </c>
      <c r="I9" s="18">
        <f t="shared" si="2"/>
        <v>2</v>
      </c>
      <c r="J9" s="102">
        <f t="shared" si="3"/>
        <v>57.75</v>
      </c>
      <c r="K9" s="106">
        <v>240</v>
      </c>
      <c r="L9" s="103">
        <v>50</v>
      </c>
      <c r="M9" s="19">
        <f t="shared" si="4"/>
        <v>4</v>
      </c>
      <c r="N9" s="20">
        <v>63</v>
      </c>
      <c r="O9" s="19">
        <f t="shared" si="5"/>
        <v>4</v>
      </c>
      <c r="P9" s="21">
        <v>612</v>
      </c>
      <c r="Q9" s="19">
        <f t="shared" si="6"/>
        <v>6</v>
      </c>
      <c r="R9" s="166">
        <v>2</v>
      </c>
    </row>
    <row r="10" spans="1:18" ht="25.2" customHeight="1" x14ac:dyDescent="0.3">
      <c r="A10" s="11">
        <f t="shared" si="0"/>
        <v>10</v>
      </c>
      <c r="B10" s="131">
        <f t="shared" si="1"/>
        <v>1</v>
      </c>
      <c r="C10" s="138" t="s">
        <v>112</v>
      </c>
      <c r="D10" s="138" t="s">
        <v>113</v>
      </c>
      <c r="E10" s="135">
        <v>75.5</v>
      </c>
      <c r="F10" s="138" t="s">
        <v>57</v>
      </c>
      <c r="G10" s="136" t="s">
        <v>20</v>
      </c>
      <c r="H10" s="32">
        <v>135</v>
      </c>
      <c r="I10" s="19">
        <f t="shared" si="2"/>
        <v>4</v>
      </c>
      <c r="J10" s="102">
        <f t="shared" si="3"/>
        <v>56.625</v>
      </c>
      <c r="K10" s="106">
        <v>240</v>
      </c>
      <c r="L10" s="103">
        <v>53</v>
      </c>
      <c r="M10" s="19">
        <f t="shared" si="4"/>
        <v>3</v>
      </c>
      <c r="N10" s="20">
        <v>85</v>
      </c>
      <c r="O10" s="19">
        <f t="shared" si="5"/>
        <v>1</v>
      </c>
      <c r="P10" s="21">
        <v>700</v>
      </c>
      <c r="Q10" s="19">
        <f t="shared" si="6"/>
        <v>2</v>
      </c>
      <c r="R10" s="165">
        <v>3</v>
      </c>
    </row>
    <row r="11" spans="1:18" ht="25.2" customHeight="1" x14ac:dyDescent="0.3">
      <c r="A11" s="11">
        <f t="shared" si="0"/>
        <v>19</v>
      </c>
      <c r="B11" s="131">
        <f t="shared" si="1"/>
        <v>4</v>
      </c>
      <c r="C11" s="138" t="s">
        <v>110</v>
      </c>
      <c r="D11" s="138" t="s">
        <v>111</v>
      </c>
      <c r="E11" s="135">
        <v>74.8</v>
      </c>
      <c r="F11" s="138" t="s">
        <v>57</v>
      </c>
      <c r="G11" s="136" t="s">
        <v>20</v>
      </c>
      <c r="H11" s="32">
        <v>123</v>
      </c>
      <c r="I11" s="18">
        <f t="shared" si="2"/>
        <v>6</v>
      </c>
      <c r="J11" s="102">
        <f t="shared" si="3"/>
        <v>56.099999999999994</v>
      </c>
      <c r="K11" s="106">
        <v>183</v>
      </c>
      <c r="L11" s="103">
        <v>60</v>
      </c>
      <c r="M11" s="19">
        <f t="shared" si="4"/>
        <v>1</v>
      </c>
      <c r="N11" s="20">
        <v>60</v>
      </c>
      <c r="O11" s="19">
        <f t="shared" si="5"/>
        <v>7</v>
      </c>
      <c r="P11" s="21">
        <v>616</v>
      </c>
      <c r="Q11" s="19">
        <f t="shared" si="6"/>
        <v>5</v>
      </c>
      <c r="R11" s="22"/>
    </row>
    <row r="12" spans="1:18" ht="25.2" customHeight="1" x14ac:dyDescent="0.3">
      <c r="A12" s="11">
        <f t="shared" si="0"/>
        <v>20</v>
      </c>
      <c r="B12" s="131">
        <f t="shared" si="1"/>
        <v>5</v>
      </c>
      <c r="C12" s="138" t="s">
        <v>123</v>
      </c>
      <c r="D12" s="138" t="s">
        <v>124</v>
      </c>
      <c r="E12" s="135">
        <v>74.3</v>
      </c>
      <c r="F12" s="138" t="s">
        <v>56</v>
      </c>
      <c r="G12" s="136" t="s">
        <v>20</v>
      </c>
      <c r="H12" s="32">
        <v>135</v>
      </c>
      <c r="I12" s="18">
        <f t="shared" si="2"/>
        <v>4</v>
      </c>
      <c r="J12" s="102">
        <f t="shared" si="3"/>
        <v>55.724999999999994</v>
      </c>
      <c r="K12" s="106">
        <v>240</v>
      </c>
      <c r="L12" s="103">
        <v>41</v>
      </c>
      <c r="M12" s="19">
        <f t="shared" si="4"/>
        <v>8</v>
      </c>
      <c r="N12" s="20">
        <v>62</v>
      </c>
      <c r="O12" s="19">
        <f t="shared" si="5"/>
        <v>5</v>
      </c>
      <c r="P12" s="21">
        <v>699</v>
      </c>
      <c r="Q12" s="19">
        <f t="shared" si="6"/>
        <v>3</v>
      </c>
      <c r="R12" s="22"/>
    </row>
    <row r="13" spans="1:18" ht="25.2" customHeight="1" x14ac:dyDescent="0.3">
      <c r="A13" s="11">
        <f t="shared" si="0"/>
        <v>23</v>
      </c>
      <c r="B13" s="131">
        <f t="shared" si="1"/>
        <v>6</v>
      </c>
      <c r="C13" s="138" t="s">
        <v>126</v>
      </c>
      <c r="D13" s="138" t="s">
        <v>122</v>
      </c>
      <c r="E13" s="135">
        <v>79.7</v>
      </c>
      <c r="F13" s="138" t="s">
        <v>56</v>
      </c>
      <c r="G13" s="136" t="s">
        <v>20</v>
      </c>
      <c r="H13" s="32">
        <v>160</v>
      </c>
      <c r="I13" s="18">
        <f t="shared" si="2"/>
        <v>1</v>
      </c>
      <c r="J13" s="102">
        <f t="shared" si="3"/>
        <v>59.775000000000006</v>
      </c>
      <c r="K13" s="106">
        <v>240</v>
      </c>
      <c r="L13" s="103">
        <v>50</v>
      </c>
      <c r="M13" s="19">
        <f t="shared" si="4"/>
        <v>4</v>
      </c>
      <c r="N13" s="20">
        <v>61</v>
      </c>
      <c r="O13" s="19">
        <f t="shared" si="5"/>
        <v>6</v>
      </c>
      <c r="P13" s="21">
        <v>512</v>
      </c>
      <c r="Q13" s="19">
        <f t="shared" si="6"/>
        <v>12</v>
      </c>
      <c r="R13" s="22"/>
    </row>
    <row r="14" spans="1:18" ht="25.2" customHeight="1" x14ac:dyDescent="0.3">
      <c r="A14" s="11">
        <f t="shared" si="0"/>
        <v>27</v>
      </c>
      <c r="B14" s="131">
        <f t="shared" si="1"/>
        <v>7</v>
      </c>
      <c r="C14" s="138" t="s">
        <v>114</v>
      </c>
      <c r="D14" s="138" t="s">
        <v>115</v>
      </c>
      <c r="E14" s="135">
        <v>73.7</v>
      </c>
      <c r="F14" s="138" t="s">
        <v>57</v>
      </c>
      <c r="G14" s="136" t="s">
        <v>20</v>
      </c>
      <c r="H14" s="32">
        <v>118</v>
      </c>
      <c r="I14" s="18">
        <f t="shared" si="2"/>
        <v>8</v>
      </c>
      <c r="J14" s="102">
        <f t="shared" si="3"/>
        <v>55.275000000000006</v>
      </c>
      <c r="K14" s="106">
        <v>240</v>
      </c>
      <c r="L14" s="107">
        <v>38</v>
      </c>
      <c r="M14" s="19">
        <f t="shared" si="4"/>
        <v>9</v>
      </c>
      <c r="N14" s="20">
        <v>66</v>
      </c>
      <c r="O14" s="19">
        <f t="shared" si="5"/>
        <v>3</v>
      </c>
      <c r="P14" s="21">
        <v>609</v>
      </c>
      <c r="Q14" s="19">
        <f t="shared" si="6"/>
        <v>7</v>
      </c>
      <c r="R14" s="22"/>
    </row>
    <row r="15" spans="1:18" ht="25.2" customHeight="1" x14ac:dyDescent="0.3">
      <c r="A15" s="11">
        <f t="shared" si="0"/>
        <v>28</v>
      </c>
      <c r="B15" s="131">
        <f t="shared" si="1"/>
        <v>8</v>
      </c>
      <c r="C15" s="138" t="s">
        <v>119</v>
      </c>
      <c r="D15" s="138" t="s">
        <v>120</v>
      </c>
      <c r="E15" s="135">
        <v>73.8</v>
      </c>
      <c r="F15" s="138" t="s">
        <v>56</v>
      </c>
      <c r="G15" s="136" t="s">
        <v>20</v>
      </c>
      <c r="H15" s="32">
        <v>106</v>
      </c>
      <c r="I15" s="18">
        <f t="shared" si="2"/>
        <v>10</v>
      </c>
      <c r="J15" s="102">
        <f t="shared" si="3"/>
        <v>55.349999999999994</v>
      </c>
      <c r="K15" s="106">
        <v>240</v>
      </c>
      <c r="L15" s="107">
        <v>44</v>
      </c>
      <c r="M15" s="19">
        <f t="shared" si="4"/>
        <v>7</v>
      </c>
      <c r="N15" s="20">
        <v>84</v>
      </c>
      <c r="O15" s="19">
        <f t="shared" si="5"/>
        <v>2</v>
      </c>
      <c r="P15" s="21">
        <v>580</v>
      </c>
      <c r="Q15" s="19">
        <f t="shared" si="6"/>
        <v>9</v>
      </c>
      <c r="R15" s="22"/>
    </row>
    <row r="16" spans="1:18" ht="25.2" customHeight="1" x14ac:dyDescent="0.3">
      <c r="A16" s="11">
        <f t="shared" si="0"/>
        <v>36</v>
      </c>
      <c r="B16" s="131">
        <f t="shared" si="1"/>
        <v>9</v>
      </c>
      <c r="C16" s="155" t="s">
        <v>152</v>
      </c>
      <c r="D16" s="155" t="s">
        <v>142</v>
      </c>
      <c r="E16" s="135">
        <v>73.8</v>
      </c>
      <c r="F16" s="172" t="s">
        <v>153</v>
      </c>
      <c r="G16" s="136" t="s">
        <v>20</v>
      </c>
      <c r="H16" s="32">
        <v>107</v>
      </c>
      <c r="I16" s="18">
        <f t="shared" si="2"/>
        <v>9</v>
      </c>
      <c r="J16" s="102">
        <f t="shared" si="3"/>
        <v>55.349999999999994</v>
      </c>
      <c r="K16" s="106">
        <v>240</v>
      </c>
      <c r="L16" s="107">
        <v>37</v>
      </c>
      <c r="M16" s="19">
        <f t="shared" si="4"/>
        <v>11</v>
      </c>
      <c r="N16" s="20">
        <v>56</v>
      </c>
      <c r="O16" s="19">
        <f t="shared" si="5"/>
        <v>8</v>
      </c>
      <c r="P16" s="21">
        <v>605</v>
      </c>
      <c r="Q16" s="19">
        <f t="shared" si="6"/>
        <v>8</v>
      </c>
      <c r="R16" s="22"/>
    </row>
    <row r="17" spans="1:18" ht="25.2" customHeight="1" x14ac:dyDescent="0.3">
      <c r="A17" s="11">
        <f t="shared" si="0"/>
        <v>37</v>
      </c>
      <c r="B17" s="131">
        <f t="shared" si="1"/>
        <v>10</v>
      </c>
      <c r="C17" s="138" t="s">
        <v>116</v>
      </c>
      <c r="D17" s="138" t="s">
        <v>106</v>
      </c>
      <c r="E17" s="135">
        <v>75.400000000000006</v>
      </c>
      <c r="F17" s="138" t="s">
        <v>57</v>
      </c>
      <c r="G17" s="136" t="s">
        <v>20</v>
      </c>
      <c r="H17" s="32">
        <v>105</v>
      </c>
      <c r="I17" s="18">
        <f t="shared" si="2"/>
        <v>11</v>
      </c>
      <c r="J17" s="102">
        <f t="shared" si="3"/>
        <v>56.550000000000004</v>
      </c>
      <c r="K17" s="106">
        <v>240</v>
      </c>
      <c r="L17" s="107">
        <v>45</v>
      </c>
      <c r="M17" s="19">
        <f t="shared" si="4"/>
        <v>6</v>
      </c>
      <c r="N17" s="20">
        <v>50</v>
      </c>
      <c r="O17" s="19">
        <f t="shared" si="5"/>
        <v>10</v>
      </c>
      <c r="P17" s="21">
        <v>565</v>
      </c>
      <c r="Q17" s="19">
        <f t="shared" si="6"/>
        <v>10</v>
      </c>
      <c r="R17" s="22"/>
    </row>
    <row r="18" spans="1:18" ht="25.2" customHeight="1" x14ac:dyDescent="0.3">
      <c r="A18" s="11">
        <f t="shared" si="0"/>
        <v>37</v>
      </c>
      <c r="B18" s="131">
        <f t="shared" si="1"/>
        <v>10</v>
      </c>
      <c r="C18" s="188" t="s">
        <v>121</v>
      </c>
      <c r="D18" s="188" t="s">
        <v>122</v>
      </c>
      <c r="E18" s="189">
        <v>78.3</v>
      </c>
      <c r="F18" s="188" t="s">
        <v>56</v>
      </c>
      <c r="G18" s="187" t="s">
        <v>20</v>
      </c>
      <c r="H18" s="32">
        <v>123</v>
      </c>
      <c r="I18" s="18">
        <f t="shared" si="2"/>
        <v>6</v>
      </c>
      <c r="J18" s="102">
        <f t="shared" si="3"/>
        <v>58.724999999999994</v>
      </c>
      <c r="K18" s="106">
        <v>240</v>
      </c>
      <c r="L18" s="107">
        <v>38</v>
      </c>
      <c r="M18" s="19">
        <f t="shared" si="4"/>
        <v>9</v>
      </c>
      <c r="N18" s="20">
        <v>45</v>
      </c>
      <c r="O18" s="19">
        <f t="shared" si="5"/>
        <v>11</v>
      </c>
      <c r="P18" s="21">
        <v>554</v>
      </c>
      <c r="Q18" s="19">
        <f t="shared" si="6"/>
        <v>11</v>
      </c>
      <c r="R18" s="22"/>
    </row>
    <row r="19" spans="1:18" ht="25.2" customHeight="1" x14ac:dyDescent="0.3">
      <c r="A19" s="11">
        <f t="shared" si="0"/>
        <v>40</v>
      </c>
      <c r="B19" s="131">
        <f t="shared" si="1"/>
        <v>12</v>
      </c>
      <c r="C19" s="138" t="s">
        <v>108</v>
      </c>
      <c r="D19" s="138" t="s">
        <v>109</v>
      </c>
      <c r="E19" s="135">
        <v>76.900000000000006</v>
      </c>
      <c r="F19" s="138" t="s">
        <v>55</v>
      </c>
      <c r="G19" s="136" t="s">
        <v>20</v>
      </c>
      <c r="H19" s="32">
        <v>100</v>
      </c>
      <c r="I19" s="19">
        <f t="shared" si="2"/>
        <v>12</v>
      </c>
      <c r="J19" s="102">
        <f t="shared" si="3"/>
        <v>57.675000000000004</v>
      </c>
      <c r="K19" s="106">
        <v>240</v>
      </c>
      <c r="L19" s="103">
        <v>32</v>
      </c>
      <c r="M19" s="19">
        <f t="shared" si="4"/>
        <v>12</v>
      </c>
      <c r="N19" s="20">
        <v>44</v>
      </c>
      <c r="O19" s="19">
        <f t="shared" si="5"/>
        <v>12</v>
      </c>
      <c r="P19" s="21">
        <v>642</v>
      </c>
      <c r="Q19" s="19">
        <f t="shared" si="6"/>
        <v>4</v>
      </c>
      <c r="R19" s="22"/>
    </row>
    <row r="20" spans="1:18" ht="25.2" customHeight="1" x14ac:dyDescent="0.3">
      <c r="A20" s="11" t="str">
        <f t="shared" ref="A20:A41" si="7">IF(I20="","",SUM(I20,M20,O20,Q20))</f>
        <v/>
      </c>
      <c r="B20" s="12" t="str">
        <f t="shared" si="1"/>
        <v/>
      </c>
      <c r="C20" s="13"/>
      <c r="D20" s="14"/>
      <c r="E20" s="15"/>
      <c r="F20" s="16"/>
      <c r="G20" s="17" t="s">
        <v>20</v>
      </c>
      <c r="H20" s="29"/>
      <c r="I20" s="18" t="str">
        <f t="shared" si="2"/>
        <v/>
      </c>
      <c r="J20" s="102" t="str">
        <f t="shared" ref="J20:J41" si="8">IF(E20="","",E20*0.75)</f>
        <v/>
      </c>
      <c r="K20" s="106"/>
      <c r="L20" s="107"/>
      <c r="M20" s="19" t="str">
        <f t="shared" si="4"/>
        <v/>
      </c>
      <c r="N20" s="20"/>
      <c r="O20" s="19" t="str">
        <f t="shared" si="5"/>
        <v/>
      </c>
      <c r="P20" s="21"/>
      <c r="Q20" s="19" t="str">
        <f t="shared" si="6"/>
        <v/>
      </c>
      <c r="R20" s="22"/>
    </row>
    <row r="21" spans="1:18" ht="25.2" customHeight="1" x14ac:dyDescent="0.3">
      <c r="A21" s="11" t="str">
        <f t="shared" si="7"/>
        <v/>
      </c>
      <c r="B21" s="12" t="str">
        <f t="shared" si="1"/>
        <v/>
      </c>
      <c r="C21" s="13"/>
      <c r="D21" s="14"/>
      <c r="E21" s="15"/>
      <c r="F21" s="16"/>
      <c r="G21" s="17" t="s">
        <v>20</v>
      </c>
      <c r="H21" s="29"/>
      <c r="I21" s="18" t="str">
        <f t="shared" si="2"/>
        <v/>
      </c>
      <c r="J21" s="102" t="str">
        <f t="shared" si="8"/>
        <v/>
      </c>
      <c r="K21" s="106"/>
      <c r="L21" s="107"/>
      <c r="M21" s="19" t="str">
        <f t="shared" si="4"/>
        <v/>
      </c>
      <c r="N21" s="20"/>
      <c r="O21" s="19" t="str">
        <f t="shared" si="5"/>
        <v/>
      </c>
      <c r="P21" s="21"/>
      <c r="Q21" s="19" t="str">
        <f t="shared" si="6"/>
        <v/>
      </c>
      <c r="R21" s="22"/>
    </row>
    <row r="22" spans="1:18" ht="25.2" customHeight="1" x14ac:dyDescent="0.3">
      <c r="A22" s="11" t="str">
        <f t="shared" si="7"/>
        <v/>
      </c>
      <c r="B22" s="12" t="str">
        <f t="shared" si="1"/>
        <v/>
      </c>
      <c r="C22" s="13"/>
      <c r="D22" s="14"/>
      <c r="E22" s="15"/>
      <c r="F22" s="16"/>
      <c r="G22" s="17" t="s">
        <v>20</v>
      </c>
      <c r="H22" s="29"/>
      <c r="I22" s="18" t="str">
        <f t="shared" si="2"/>
        <v/>
      </c>
      <c r="J22" s="102" t="str">
        <f t="shared" si="8"/>
        <v/>
      </c>
      <c r="K22" s="106"/>
      <c r="L22" s="107"/>
      <c r="M22" s="19" t="str">
        <f t="shared" si="4"/>
        <v/>
      </c>
      <c r="N22" s="20"/>
      <c r="O22" s="19" t="str">
        <f t="shared" si="5"/>
        <v/>
      </c>
      <c r="P22" s="21"/>
      <c r="Q22" s="19" t="str">
        <f t="shared" si="6"/>
        <v/>
      </c>
      <c r="R22" s="22"/>
    </row>
    <row r="23" spans="1:18" ht="25.2" customHeight="1" x14ac:dyDescent="0.3">
      <c r="A23" s="11" t="str">
        <f t="shared" si="7"/>
        <v/>
      </c>
      <c r="B23" s="12" t="str">
        <f t="shared" si="1"/>
        <v/>
      </c>
      <c r="C23" s="13"/>
      <c r="D23" s="14"/>
      <c r="E23" s="15"/>
      <c r="F23" s="16"/>
      <c r="G23" s="17" t="s">
        <v>20</v>
      </c>
      <c r="H23" s="29"/>
      <c r="I23" s="18" t="str">
        <f t="shared" si="2"/>
        <v/>
      </c>
      <c r="J23" s="102" t="str">
        <f t="shared" si="8"/>
        <v/>
      </c>
      <c r="K23" s="106"/>
      <c r="L23" s="107"/>
      <c r="M23" s="19" t="str">
        <f t="shared" si="4"/>
        <v/>
      </c>
      <c r="N23" s="20"/>
      <c r="O23" s="19" t="str">
        <f t="shared" si="5"/>
        <v/>
      </c>
      <c r="P23" s="21"/>
      <c r="Q23" s="19" t="str">
        <f t="shared" si="6"/>
        <v/>
      </c>
      <c r="R23" s="22"/>
    </row>
    <row r="24" spans="1:18" ht="25.2" customHeight="1" x14ac:dyDescent="0.3">
      <c r="A24" s="11" t="str">
        <f t="shared" si="7"/>
        <v/>
      </c>
      <c r="B24" s="12" t="str">
        <f t="shared" si="1"/>
        <v/>
      </c>
      <c r="C24" s="13"/>
      <c r="D24" s="14"/>
      <c r="E24" s="15"/>
      <c r="F24" s="16"/>
      <c r="G24" s="17" t="s">
        <v>20</v>
      </c>
      <c r="H24" s="29"/>
      <c r="I24" s="18" t="str">
        <f t="shared" si="2"/>
        <v/>
      </c>
      <c r="J24" s="102" t="str">
        <f t="shared" si="8"/>
        <v/>
      </c>
      <c r="K24" s="106"/>
      <c r="L24" s="107"/>
      <c r="M24" s="19" t="str">
        <f t="shared" si="4"/>
        <v/>
      </c>
      <c r="N24" s="20"/>
      <c r="O24" s="19" t="str">
        <f t="shared" si="5"/>
        <v/>
      </c>
      <c r="P24" s="21"/>
      <c r="Q24" s="19" t="str">
        <f t="shared" si="6"/>
        <v/>
      </c>
      <c r="R24" s="22"/>
    </row>
    <row r="25" spans="1:18" ht="23.4" x14ac:dyDescent="0.3">
      <c r="A25" s="11" t="str">
        <f t="shared" si="7"/>
        <v/>
      </c>
      <c r="B25" s="12" t="str">
        <f t="shared" si="1"/>
        <v/>
      </c>
      <c r="C25" s="13"/>
      <c r="D25" s="14"/>
      <c r="E25" s="15"/>
      <c r="F25" s="16"/>
      <c r="G25" s="17" t="s">
        <v>20</v>
      </c>
      <c r="H25" s="29"/>
      <c r="I25" s="18" t="str">
        <f t="shared" si="2"/>
        <v/>
      </c>
      <c r="J25" s="102" t="str">
        <f t="shared" si="8"/>
        <v/>
      </c>
      <c r="K25" s="106"/>
      <c r="L25" s="107"/>
      <c r="M25" s="19" t="str">
        <f t="shared" si="4"/>
        <v/>
      </c>
      <c r="N25" s="20"/>
      <c r="O25" s="19" t="str">
        <f t="shared" si="5"/>
        <v/>
      </c>
      <c r="P25" s="21"/>
      <c r="Q25" s="19" t="str">
        <f t="shared" si="6"/>
        <v/>
      </c>
      <c r="R25" s="22"/>
    </row>
    <row r="26" spans="1:18" ht="23.4" x14ac:dyDescent="0.3">
      <c r="A26" s="11" t="str">
        <f t="shared" si="7"/>
        <v/>
      </c>
      <c r="B26" s="12" t="str">
        <f t="shared" si="1"/>
        <v/>
      </c>
      <c r="C26" s="13"/>
      <c r="D26" s="14"/>
      <c r="E26" s="15"/>
      <c r="F26" s="16"/>
      <c r="G26" s="17" t="s">
        <v>20</v>
      </c>
      <c r="H26" s="29"/>
      <c r="I26" s="18" t="str">
        <f t="shared" si="2"/>
        <v/>
      </c>
      <c r="J26" s="102" t="str">
        <f t="shared" si="8"/>
        <v/>
      </c>
      <c r="K26" s="106"/>
      <c r="L26" s="107"/>
      <c r="M26" s="19" t="str">
        <f t="shared" si="4"/>
        <v/>
      </c>
      <c r="N26" s="20"/>
      <c r="O26" s="19" t="str">
        <f t="shared" si="5"/>
        <v/>
      </c>
      <c r="P26" s="21"/>
      <c r="Q26" s="19" t="str">
        <f t="shared" si="6"/>
        <v/>
      </c>
      <c r="R26" s="22"/>
    </row>
    <row r="27" spans="1:18" ht="23.4" x14ac:dyDescent="0.3">
      <c r="A27" s="11" t="str">
        <f t="shared" si="7"/>
        <v/>
      </c>
      <c r="B27" s="12" t="str">
        <f t="shared" si="1"/>
        <v/>
      </c>
      <c r="C27" s="13"/>
      <c r="D27" s="14"/>
      <c r="E27" s="15"/>
      <c r="F27" s="16"/>
      <c r="G27" s="17" t="s">
        <v>20</v>
      </c>
      <c r="H27" s="29"/>
      <c r="I27" s="18" t="str">
        <f t="shared" si="2"/>
        <v/>
      </c>
      <c r="J27" s="102" t="str">
        <f t="shared" si="8"/>
        <v/>
      </c>
      <c r="K27" s="106"/>
      <c r="L27" s="107"/>
      <c r="M27" s="19" t="str">
        <f t="shared" si="4"/>
        <v/>
      </c>
      <c r="N27" s="20"/>
      <c r="O27" s="19" t="str">
        <f t="shared" si="5"/>
        <v/>
      </c>
      <c r="P27" s="21"/>
      <c r="Q27" s="19" t="str">
        <f t="shared" si="6"/>
        <v/>
      </c>
      <c r="R27" s="22"/>
    </row>
    <row r="28" spans="1:18" ht="23.4" x14ac:dyDescent="0.3">
      <c r="A28" s="11" t="str">
        <f t="shared" si="7"/>
        <v/>
      </c>
      <c r="B28" s="12" t="str">
        <f t="shared" si="1"/>
        <v/>
      </c>
      <c r="C28" s="13"/>
      <c r="D28" s="14"/>
      <c r="E28" s="15"/>
      <c r="F28" s="16"/>
      <c r="G28" s="17" t="s">
        <v>20</v>
      </c>
      <c r="H28" s="29"/>
      <c r="I28" s="18" t="str">
        <f t="shared" si="2"/>
        <v/>
      </c>
      <c r="J28" s="102" t="str">
        <f t="shared" si="8"/>
        <v/>
      </c>
      <c r="K28" s="106"/>
      <c r="L28" s="107"/>
      <c r="M28" s="19" t="str">
        <f t="shared" si="4"/>
        <v/>
      </c>
      <c r="N28" s="20"/>
      <c r="O28" s="19" t="str">
        <f t="shared" si="5"/>
        <v/>
      </c>
      <c r="P28" s="21"/>
      <c r="Q28" s="19" t="str">
        <f t="shared" si="6"/>
        <v/>
      </c>
      <c r="R28" s="22"/>
    </row>
    <row r="29" spans="1:18" ht="23.4" x14ac:dyDescent="0.3">
      <c r="A29" s="11" t="str">
        <f t="shared" si="7"/>
        <v/>
      </c>
      <c r="B29" s="12" t="str">
        <f t="shared" si="1"/>
        <v/>
      </c>
      <c r="C29" s="13"/>
      <c r="D29" s="14"/>
      <c r="E29" s="15"/>
      <c r="F29" s="16"/>
      <c r="G29" s="17" t="s">
        <v>20</v>
      </c>
      <c r="H29" s="29"/>
      <c r="I29" s="18" t="str">
        <f t="shared" si="2"/>
        <v/>
      </c>
      <c r="J29" s="102" t="str">
        <f t="shared" si="8"/>
        <v/>
      </c>
      <c r="K29" s="106"/>
      <c r="L29" s="107"/>
      <c r="M29" s="19" t="str">
        <f t="shared" si="4"/>
        <v/>
      </c>
      <c r="N29" s="20"/>
      <c r="O29" s="19" t="str">
        <f t="shared" si="5"/>
        <v/>
      </c>
      <c r="P29" s="21"/>
      <c r="Q29" s="19" t="str">
        <f t="shared" si="6"/>
        <v/>
      </c>
      <c r="R29" s="22"/>
    </row>
    <row r="30" spans="1:18" ht="23.4" x14ac:dyDescent="0.3">
      <c r="A30" s="11" t="str">
        <f t="shared" si="7"/>
        <v/>
      </c>
      <c r="B30" s="12" t="str">
        <f t="shared" si="1"/>
        <v/>
      </c>
      <c r="C30" s="13"/>
      <c r="D30" s="14"/>
      <c r="E30" s="15"/>
      <c r="F30" s="16"/>
      <c r="G30" s="17" t="s">
        <v>20</v>
      </c>
      <c r="H30" s="29"/>
      <c r="I30" s="18" t="str">
        <f t="shared" si="2"/>
        <v/>
      </c>
      <c r="J30" s="102" t="str">
        <f t="shared" si="8"/>
        <v/>
      </c>
      <c r="K30" s="106"/>
      <c r="L30" s="107"/>
      <c r="M30" s="19" t="str">
        <f t="shared" si="4"/>
        <v/>
      </c>
      <c r="N30" s="20"/>
      <c r="O30" s="19" t="str">
        <f t="shared" si="5"/>
        <v/>
      </c>
      <c r="P30" s="21"/>
      <c r="Q30" s="19" t="str">
        <f t="shared" si="6"/>
        <v/>
      </c>
      <c r="R30" s="22"/>
    </row>
    <row r="31" spans="1:18" ht="23.4" x14ac:dyDescent="0.3">
      <c r="A31" s="11" t="str">
        <f t="shared" si="7"/>
        <v/>
      </c>
      <c r="B31" s="12" t="str">
        <f t="shared" si="1"/>
        <v/>
      </c>
      <c r="C31" s="13"/>
      <c r="D31" s="14"/>
      <c r="E31" s="15"/>
      <c r="F31" s="16"/>
      <c r="G31" s="17" t="s">
        <v>20</v>
      </c>
      <c r="H31" s="30"/>
      <c r="I31" s="18" t="str">
        <f t="shared" si="2"/>
        <v/>
      </c>
      <c r="J31" s="102" t="str">
        <f t="shared" si="8"/>
        <v/>
      </c>
      <c r="K31" s="106"/>
      <c r="L31" s="108"/>
      <c r="M31" s="19" t="str">
        <f t="shared" si="4"/>
        <v/>
      </c>
      <c r="N31" s="23"/>
      <c r="O31" s="19" t="str">
        <f t="shared" si="5"/>
        <v/>
      </c>
      <c r="P31" s="21"/>
      <c r="Q31" s="19" t="str">
        <f t="shared" si="6"/>
        <v/>
      </c>
      <c r="R31" s="22"/>
    </row>
    <row r="32" spans="1:18" ht="23.4" x14ac:dyDescent="0.3">
      <c r="A32" s="11" t="str">
        <f t="shared" si="7"/>
        <v/>
      </c>
      <c r="B32" s="12" t="str">
        <f t="shared" si="1"/>
        <v/>
      </c>
      <c r="C32" s="13"/>
      <c r="D32" s="14"/>
      <c r="E32" s="15"/>
      <c r="F32" s="16"/>
      <c r="G32" s="17" t="s">
        <v>20</v>
      </c>
      <c r="H32" s="29"/>
      <c r="I32" s="18" t="str">
        <f t="shared" si="2"/>
        <v/>
      </c>
      <c r="J32" s="102" t="str">
        <f t="shared" si="8"/>
        <v/>
      </c>
      <c r="K32" s="106"/>
      <c r="L32" s="107"/>
      <c r="M32" s="19" t="str">
        <f t="shared" si="4"/>
        <v/>
      </c>
      <c r="N32" s="20"/>
      <c r="O32" s="19" t="str">
        <f t="shared" si="5"/>
        <v/>
      </c>
      <c r="P32" s="21"/>
      <c r="Q32" s="19" t="str">
        <f t="shared" si="6"/>
        <v/>
      </c>
      <c r="R32" s="22"/>
    </row>
    <row r="33" spans="1:18" ht="23.4" x14ac:dyDescent="0.3">
      <c r="A33" s="11" t="str">
        <f t="shared" si="7"/>
        <v/>
      </c>
      <c r="B33" s="12" t="str">
        <f t="shared" si="1"/>
        <v/>
      </c>
      <c r="C33" s="13"/>
      <c r="D33" s="14"/>
      <c r="E33" s="15"/>
      <c r="F33" s="16"/>
      <c r="G33" s="17" t="s">
        <v>20</v>
      </c>
      <c r="H33" s="29"/>
      <c r="I33" s="18" t="str">
        <f t="shared" si="2"/>
        <v/>
      </c>
      <c r="J33" s="102" t="str">
        <f t="shared" si="8"/>
        <v/>
      </c>
      <c r="K33" s="106"/>
      <c r="L33" s="107"/>
      <c r="M33" s="19" t="str">
        <f t="shared" si="4"/>
        <v/>
      </c>
      <c r="N33" s="20"/>
      <c r="O33" s="19" t="str">
        <f t="shared" si="5"/>
        <v/>
      </c>
      <c r="P33" s="21"/>
      <c r="Q33" s="19" t="str">
        <f t="shared" si="6"/>
        <v/>
      </c>
      <c r="R33" s="22"/>
    </row>
    <row r="34" spans="1:18" ht="23.4" x14ac:dyDescent="0.3">
      <c r="A34" s="11" t="str">
        <f t="shared" si="7"/>
        <v/>
      </c>
      <c r="B34" s="12" t="str">
        <f t="shared" si="1"/>
        <v/>
      </c>
      <c r="C34" s="13"/>
      <c r="D34" s="14"/>
      <c r="E34" s="15"/>
      <c r="F34" s="16"/>
      <c r="G34" s="17" t="s">
        <v>20</v>
      </c>
      <c r="H34" s="29"/>
      <c r="I34" s="18" t="str">
        <f t="shared" si="2"/>
        <v/>
      </c>
      <c r="J34" s="102" t="str">
        <f t="shared" si="8"/>
        <v/>
      </c>
      <c r="K34" s="106"/>
      <c r="L34" s="107"/>
      <c r="M34" s="19" t="str">
        <f t="shared" si="4"/>
        <v/>
      </c>
      <c r="N34" s="20"/>
      <c r="O34" s="19" t="str">
        <f t="shared" si="5"/>
        <v/>
      </c>
      <c r="P34" s="21"/>
      <c r="Q34" s="19" t="str">
        <f t="shared" si="6"/>
        <v/>
      </c>
      <c r="R34" s="22"/>
    </row>
    <row r="35" spans="1:18" ht="23.4" x14ac:dyDescent="0.3">
      <c r="A35" s="11" t="str">
        <f t="shared" si="7"/>
        <v/>
      </c>
      <c r="B35" s="12" t="str">
        <f t="shared" si="1"/>
        <v/>
      </c>
      <c r="C35" s="13"/>
      <c r="D35" s="14"/>
      <c r="E35" s="15"/>
      <c r="F35" s="16"/>
      <c r="G35" s="17" t="s">
        <v>20</v>
      </c>
      <c r="H35" s="29"/>
      <c r="I35" s="18" t="str">
        <f t="shared" si="2"/>
        <v/>
      </c>
      <c r="J35" s="102" t="str">
        <f t="shared" si="8"/>
        <v/>
      </c>
      <c r="K35" s="106"/>
      <c r="L35" s="107"/>
      <c r="M35" s="19" t="str">
        <f t="shared" si="4"/>
        <v/>
      </c>
      <c r="N35" s="20"/>
      <c r="O35" s="19" t="str">
        <f t="shared" si="5"/>
        <v/>
      </c>
      <c r="P35" s="21"/>
      <c r="Q35" s="19" t="str">
        <f t="shared" si="6"/>
        <v/>
      </c>
      <c r="R35" s="22"/>
    </row>
    <row r="36" spans="1:18" ht="23.4" x14ac:dyDescent="0.3">
      <c r="A36" s="11" t="str">
        <f t="shared" si="7"/>
        <v/>
      </c>
      <c r="B36" s="12" t="str">
        <f t="shared" si="1"/>
        <v/>
      </c>
      <c r="C36" s="13"/>
      <c r="D36" s="14"/>
      <c r="E36" s="15"/>
      <c r="F36" s="16"/>
      <c r="G36" s="17" t="s">
        <v>20</v>
      </c>
      <c r="H36" s="29"/>
      <c r="I36" s="18" t="str">
        <f t="shared" si="2"/>
        <v/>
      </c>
      <c r="J36" s="102" t="str">
        <f t="shared" si="8"/>
        <v/>
      </c>
      <c r="K36" s="106"/>
      <c r="L36" s="107"/>
      <c r="M36" s="19" t="str">
        <f t="shared" si="4"/>
        <v/>
      </c>
      <c r="N36" s="20"/>
      <c r="O36" s="19" t="str">
        <f t="shared" si="5"/>
        <v/>
      </c>
      <c r="P36" s="21"/>
      <c r="Q36" s="19" t="str">
        <f t="shared" si="6"/>
        <v/>
      </c>
      <c r="R36" s="22"/>
    </row>
    <row r="37" spans="1:18" ht="23.4" x14ac:dyDescent="0.3">
      <c r="A37" s="11" t="str">
        <f t="shared" si="7"/>
        <v/>
      </c>
      <c r="B37" s="12" t="str">
        <f t="shared" si="1"/>
        <v/>
      </c>
      <c r="C37" s="13"/>
      <c r="D37" s="14"/>
      <c r="E37" s="15"/>
      <c r="F37" s="16"/>
      <c r="G37" s="17" t="s">
        <v>20</v>
      </c>
      <c r="H37" s="29"/>
      <c r="I37" s="18" t="str">
        <f t="shared" si="2"/>
        <v/>
      </c>
      <c r="J37" s="102" t="str">
        <f t="shared" si="8"/>
        <v/>
      </c>
      <c r="K37" s="106"/>
      <c r="L37" s="107"/>
      <c r="M37" s="19" t="str">
        <f t="shared" si="4"/>
        <v/>
      </c>
      <c r="N37" s="20"/>
      <c r="O37" s="19" t="str">
        <f t="shared" si="5"/>
        <v/>
      </c>
      <c r="P37" s="21"/>
      <c r="Q37" s="19" t="str">
        <f t="shared" si="6"/>
        <v/>
      </c>
      <c r="R37" s="22"/>
    </row>
    <row r="38" spans="1:18" ht="23.4" x14ac:dyDescent="0.3">
      <c r="A38" s="11" t="str">
        <f t="shared" si="7"/>
        <v/>
      </c>
      <c r="B38" s="12" t="str">
        <f t="shared" si="1"/>
        <v/>
      </c>
      <c r="C38" s="13"/>
      <c r="D38" s="14"/>
      <c r="E38" s="15"/>
      <c r="F38" s="16"/>
      <c r="G38" s="17" t="s">
        <v>20</v>
      </c>
      <c r="H38" s="29"/>
      <c r="I38" s="18" t="str">
        <f t="shared" si="2"/>
        <v/>
      </c>
      <c r="J38" s="102" t="str">
        <f t="shared" si="8"/>
        <v/>
      </c>
      <c r="K38" s="106"/>
      <c r="L38" s="107"/>
      <c r="M38" s="19" t="str">
        <f t="shared" si="4"/>
        <v/>
      </c>
      <c r="N38" s="20"/>
      <c r="O38" s="19" t="str">
        <f t="shared" si="5"/>
        <v/>
      </c>
      <c r="P38" s="21"/>
      <c r="Q38" s="19" t="str">
        <f t="shared" si="6"/>
        <v/>
      </c>
      <c r="R38" s="22"/>
    </row>
    <row r="39" spans="1:18" ht="23.4" x14ac:dyDescent="0.3">
      <c r="A39" s="11" t="str">
        <f t="shared" si="7"/>
        <v/>
      </c>
      <c r="B39" s="12" t="str">
        <f t="shared" si="1"/>
        <v/>
      </c>
      <c r="C39" s="13"/>
      <c r="D39" s="14"/>
      <c r="E39" s="15"/>
      <c r="F39" s="16"/>
      <c r="G39" s="17" t="s">
        <v>20</v>
      </c>
      <c r="H39" s="29"/>
      <c r="I39" s="18" t="str">
        <f t="shared" si="2"/>
        <v/>
      </c>
      <c r="J39" s="102" t="str">
        <f t="shared" si="8"/>
        <v/>
      </c>
      <c r="K39" s="106"/>
      <c r="L39" s="107"/>
      <c r="M39" s="19" t="str">
        <f t="shared" si="4"/>
        <v/>
      </c>
      <c r="N39" s="20"/>
      <c r="O39" s="19" t="str">
        <f t="shared" si="5"/>
        <v/>
      </c>
      <c r="P39" s="21"/>
      <c r="Q39" s="19" t="str">
        <f t="shared" si="6"/>
        <v/>
      </c>
      <c r="R39" s="22"/>
    </row>
    <row r="40" spans="1:18" ht="23.4" x14ac:dyDescent="0.3">
      <c r="A40" s="11" t="str">
        <f t="shared" si="7"/>
        <v/>
      </c>
      <c r="B40" s="12" t="str">
        <f t="shared" si="1"/>
        <v/>
      </c>
      <c r="C40" s="13"/>
      <c r="D40" s="14"/>
      <c r="E40" s="15"/>
      <c r="F40" s="16"/>
      <c r="G40" s="17" t="s">
        <v>20</v>
      </c>
      <c r="H40" s="29"/>
      <c r="I40" s="18" t="str">
        <f t="shared" si="2"/>
        <v/>
      </c>
      <c r="J40" s="102" t="str">
        <f t="shared" si="8"/>
        <v/>
      </c>
      <c r="K40" s="106"/>
      <c r="L40" s="107"/>
      <c r="M40" s="19" t="str">
        <f t="shared" si="4"/>
        <v/>
      </c>
      <c r="N40" s="20"/>
      <c r="O40" s="19" t="str">
        <f t="shared" si="5"/>
        <v/>
      </c>
      <c r="P40" s="21"/>
      <c r="Q40" s="19" t="str">
        <f t="shared" si="6"/>
        <v/>
      </c>
      <c r="R40" s="22"/>
    </row>
    <row r="41" spans="1:18" ht="24" thickBot="1" x14ac:dyDescent="0.35">
      <c r="A41" s="33" t="str">
        <f t="shared" si="7"/>
        <v/>
      </c>
      <c r="B41" s="34" t="str">
        <f t="shared" si="1"/>
        <v/>
      </c>
      <c r="C41" s="24"/>
      <c r="D41" s="35"/>
      <c r="E41" s="36"/>
      <c r="F41" s="37"/>
      <c r="G41" s="38" t="s">
        <v>20</v>
      </c>
      <c r="H41" s="31"/>
      <c r="I41" s="25" t="str">
        <f t="shared" si="2"/>
        <v/>
      </c>
      <c r="J41" s="112" t="str">
        <f t="shared" si="8"/>
        <v/>
      </c>
      <c r="K41" s="111"/>
      <c r="L41" s="100"/>
      <c r="M41" s="19" t="str">
        <f t="shared" si="4"/>
        <v/>
      </c>
      <c r="N41" s="27"/>
      <c r="O41" s="26" t="str">
        <f t="shared" si="5"/>
        <v/>
      </c>
      <c r="P41" s="104"/>
      <c r="Q41" s="26" t="str">
        <f t="shared" si="6"/>
        <v/>
      </c>
      <c r="R41" s="28"/>
    </row>
    <row r="42" spans="1:18" ht="15" thickTop="1" x14ac:dyDescent="0.3">
      <c r="J42" s="99"/>
    </row>
  </sheetData>
  <sortState xmlns:xlrd2="http://schemas.microsoft.com/office/spreadsheetml/2017/richdata2" ref="A9:R9">
    <sortCondition ref="R8:R9"/>
  </sortState>
  <mergeCells count="21">
    <mergeCell ref="A1:I1"/>
    <mergeCell ref="A2:I2"/>
    <mergeCell ref="P2:Q2"/>
    <mergeCell ref="H5:H6"/>
    <mergeCell ref="A6:A7"/>
    <mergeCell ref="B6:B7"/>
    <mergeCell ref="J4:L4"/>
    <mergeCell ref="N4:P4"/>
    <mergeCell ref="J5:J7"/>
    <mergeCell ref="K5:L6"/>
    <mergeCell ref="C6:C7"/>
    <mergeCell ref="D6:D7"/>
    <mergeCell ref="E6:E7"/>
    <mergeCell ref="F6:F7"/>
    <mergeCell ref="G6:G7"/>
    <mergeCell ref="I6:I7"/>
    <mergeCell ref="N5:P5"/>
    <mergeCell ref="R5:R6"/>
    <mergeCell ref="M6:M7"/>
    <mergeCell ref="O6:O7"/>
    <mergeCell ref="Q6:Q7"/>
  </mergeCells>
  <conditionalFormatting sqref="A2 H7:H41 L7:L41">
    <cfRule type="cellIs" dxfId="107" priority="15" stopIfTrue="1" operator="lessThan">
      <formula>0</formula>
    </cfRule>
  </conditionalFormatting>
  <conditionalFormatting sqref="C8:D17 F8:F17">
    <cfRule type="expression" dxfId="106" priority="3" stopIfTrue="1">
      <formula>MOD(ROW(),2)</formula>
    </cfRule>
  </conditionalFormatting>
  <conditionalFormatting sqref="C19:D19 F19">
    <cfRule type="expression" dxfId="105" priority="1" stopIfTrue="1">
      <formula>MOD(ROW(),2)</formula>
    </cfRule>
  </conditionalFormatting>
  <conditionalFormatting sqref="G8:G41">
    <cfRule type="cellIs" dxfId="104" priority="12" stopIfTrue="1" operator="notEqual">
      <formula>"F"</formula>
    </cfRule>
  </conditionalFormatting>
  <conditionalFormatting sqref="H4:H5">
    <cfRule type="cellIs" dxfId="103" priority="11" stopIfTrue="1" operator="lessThan">
      <formula>0</formula>
    </cfRule>
  </conditionalFormatting>
  <conditionalFormatting sqref="J4:J5 K5 I6">
    <cfRule type="cellIs" dxfId="102" priority="14" stopIfTrue="1" operator="lessThan">
      <formula>0</formula>
    </cfRule>
  </conditionalFormatting>
  <conditionalFormatting sqref="K1">
    <cfRule type="cellIs" dxfId="101" priority="27" stopIfTrue="1" operator="lessThan">
      <formula>0</formula>
    </cfRule>
  </conditionalFormatting>
  <conditionalFormatting sqref="K2:N2">
    <cfRule type="cellIs" dxfId="100" priority="28" stopIfTrue="1" operator="lessThan">
      <formula>0</formula>
    </cfRule>
  </conditionalFormatting>
  <conditionalFormatting sqref="M6 O6:Q6">
    <cfRule type="cellIs" dxfId="99" priority="13" stopIfTrue="1" operator="lessThan">
      <formula>0</formula>
    </cfRule>
  </conditionalFormatting>
  <conditionalFormatting sqref="N4:N5">
    <cfRule type="cellIs" dxfId="98" priority="10" stopIfTrue="1" operator="lessThan">
      <formula>0</formula>
    </cfRule>
  </conditionalFormatting>
  <conditionalFormatting sqref="N7">
    <cfRule type="cellIs" dxfId="97" priority="9" stopIfTrue="1" operator="lessThan">
      <formula>0</formula>
    </cfRule>
  </conditionalFormatting>
  <conditionalFormatting sqref="P7">
    <cfRule type="cellIs" dxfId="96" priority="6" stopIfTrue="1" operator="lessThan">
      <formula>0</formula>
    </cfRule>
  </conditionalFormatting>
  <conditionalFormatting sqref="R4:R5">
    <cfRule type="cellIs" dxfId="95" priority="5" stopIfTrue="1" operator="lessThan">
      <formula>0</formula>
    </cfRule>
  </conditionalFormatting>
  <conditionalFormatting sqref="R7 R41">
    <cfRule type="cellIs" dxfId="94" priority="4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BA0B-F5B3-45F3-A3EA-9C9A04819D7D}">
  <dimension ref="A1:R43"/>
  <sheetViews>
    <sheetView showGridLines="0" view="pageBreakPreview" zoomScale="60" zoomScaleNormal="55" workbookViewId="0">
      <selection activeCell="D19" sqref="D19"/>
    </sheetView>
  </sheetViews>
  <sheetFormatPr baseColWidth="10" defaultRowHeight="14.4" x14ac:dyDescent="0.3"/>
  <cols>
    <col min="1" max="1" width="11.5546875" customWidth="1"/>
    <col min="2" max="2" width="13.21875" customWidth="1"/>
    <col min="3" max="3" width="36.21875" customWidth="1"/>
    <col min="4" max="4" width="27.6640625" customWidth="1"/>
    <col min="5" max="5" width="12.6640625" customWidth="1"/>
    <col min="6" max="6" width="46.88671875" customWidth="1"/>
    <col min="7" max="7" width="10.109375" customWidth="1"/>
    <col min="8" max="8" width="17.77734375" bestFit="1" customWidth="1"/>
    <col min="9" max="10" width="8" customWidth="1"/>
    <col min="11" max="11" width="10.5546875" customWidth="1"/>
    <col min="12" max="12" width="11.109375" customWidth="1"/>
    <col min="13" max="13" width="9.21875" customWidth="1"/>
    <col min="14" max="14" width="17.5546875" customWidth="1"/>
    <col min="15" max="15" width="8.44140625" customWidth="1"/>
    <col min="16" max="16" width="15.5546875" customWidth="1"/>
    <col min="18" max="18" width="14.88671875" customWidth="1"/>
  </cols>
  <sheetData>
    <row r="1" spans="1:18" ht="36.6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"/>
      <c r="K1" s="1"/>
      <c r="L1" s="1"/>
      <c r="M1" s="1"/>
      <c r="N1" s="2"/>
      <c r="O1" s="2"/>
      <c r="P1" s="3"/>
    </row>
    <row r="2" spans="1:18" ht="28.8" x14ac:dyDescent="0.3">
      <c r="A2" s="230" t="s">
        <v>23</v>
      </c>
      <c r="B2" s="230"/>
      <c r="C2" s="230"/>
      <c r="D2" s="230"/>
      <c r="E2" s="230"/>
      <c r="F2" s="230"/>
      <c r="G2" s="230"/>
      <c r="H2" s="230"/>
      <c r="I2" s="230"/>
      <c r="J2" s="4"/>
      <c r="K2" s="4"/>
      <c r="L2" s="4"/>
      <c r="M2" s="4"/>
      <c r="N2" s="4"/>
      <c r="O2" s="200"/>
      <c r="P2" s="200"/>
    </row>
    <row r="3" spans="1:18" x14ac:dyDescent="0.3">
      <c r="F3" s="5"/>
      <c r="N3" s="6"/>
    </row>
    <row r="4" spans="1:18" ht="15.6" x14ac:dyDescent="0.3">
      <c r="F4" s="5"/>
      <c r="H4" s="7" t="s">
        <v>2</v>
      </c>
      <c r="I4" s="105"/>
      <c r="J4" s="207" t="s">
        <v>2</v>
      </c>
      <c r="K4" s="208"/>
      <c r="L4" s="209"/>
      <c r="N4" s="207" t="s">
        <v>2</v>
      </c>
      <c r="O4" s="208"/>
      <c r="P4" s="209"/>
      <c r="R4" s="7" t="s">
        <v>2</v>
      </c>
    </row>
    <row r="5" spans="1:18" ht="21.45" customHeight="1" thickBot="1" x14ac:dyDescent="0.35">
      <c r="F5" s="5"/>
      <c r="H5" s="201" t="s">
        <v>3</v>
      </c>
      <c r="I5" s="98"/>
      <c r="J5" s="228" t="s">
        <v>41</v>
      </c>
      <c r="K5" s="210" t="s">
        <v>4</v>
      </c>
      <c r="L5" s="211"/>
      <c r="N5" s="214" t="s">
        <v>5</v>
      </c>
      <c r="O5" s="215"/>
      <c r="P5" s="216"/>
      <c r="R5" s="190" t="s">
        <v>190</v>
      </c>
    </row>
    <row r="6" spans="1:18" ht="37.049999999999997" customHeight="1" x14ac:dyDescent="0.3">
      <c r="A6" s="203" t="s">
        <v>6</v>
      </c>
      <c r="B6" s="205" t="s">
        <v>189</v>
      </c>
      <c r="C6" s="217" t="s">
        <v>7</v>
      </c>
      <c r="D6" s="219" t="s">
        <v>8</v>
      </c>
      <c r="E6" s="221" t="s">
        <v>9</v>
      </c>
      <c r="F6" s="223" t="s">
        <v>10</v>
      </c>
      <c r="G6" s="223" t="s">
        <v>11</v>
      </c>
      <c r="H6" s="202"/>
      <c r="I6" s="226" t="s">
        <v>12</v>
      </c>
      <c r="J6" s="228"/>
      <c r="K6" s="212"/>
      <c r="L6" s="213"/>
      <c r="M6" s="192" t="s">
        <v>12</v>
      </c>
      <c r="N6" s="8" t="s">
        <v>13</v>
      </c>
      <c r="O6" s="194" t="s">
        <v>12</v>
      </c>
      <c r="P6" s="9" t="s">
        <v>14</v>
      </c>
      <c r="Q6" s="196" t="s">
        <v>12</v>
      </c>
      <c r="R6" s="191"/>
    </row>
    <row r="7" spans="1:18" ht="16.05" customHeight="1" thickBot="1" x14ac:dyDescent="0.35">
      <c r="A7" s="204"/>
      <c r="B7" s="206"/>
      <c r="C7" s="218"/>
      <c r="D7" s="220"/>
      <c r="E7" s="222"/>
      <c r="F7" s="224"/>
      <c r="G7" s="225"/>
      <c r="H7" s="7" t="s">
        <v>15</v>
      </c>
      <c r="I7" s="227"/>
      <c r="J7" s="229"/>
      <c r="K7" s="97" t="s">
        <v>40</v>
      </c>
      <c r="L7" s="97" t="s">
        <v>16</v>
      </c>
      <c r="M7" s="193"/>
      <c r="N7" s="7" t="s">
        <v>17</v>
      </c>
      <c r="O7" s="195"/>
      <c r="P7" s="10" t="s">
        <v>18</v>
      </c>
      <c r="Q7" s="197"/>
      <c r="R7" s="7" t="s">
        <v>19</v>
      </c>
    </row>
    <row r="8" spans="1:18" ht="24.6" customHeight="1" x14ac:dyDescent="0.3">
      <c r="A8" s="11">
        <f t="shared" ref="A8:A15" si="0">IF(I8="","",SUM(I8,M8,O8,Q8))</f>
        <v>12</v>
      </c>
      <c r="B8" s="131">
        <f t="shared" ref="B8:B17" si="1">IF(A8="","",RANK(A8,$A$8:$A$42,1))</f>
        <v>1</v>
      </c>
      <c r="C8" s="138" t="s">
        <v>135</v>
      </c>
      <c r="D8" s="138" t="s">
        <v>136</v>
      </c>
      <c r="E8" s="135">
        <v>100.7</v>
      </c>
      <c r="F8" s="134" t="s">
        <v>58</v>
      </c>
      <c r="G8" s="136" t="s">
        <v>20</v>
      </c>
      <c r="H8" s="32">
        <v>180</v>
      </c>
      <c r="I8" s="19">
        <f t="shared" ref="I8:I17" si="2">IF(H8="","",RANK(H8,$H$8:$H$42,0))</f>
        <v>1</v>
      </c>
      <c r="J8" s="102">
        <f t="shared" ref="J8:J15" si="3">IF(E8="","",E8*0.75)</f>
        <v>75.525000000000006</v>
      </c>
      <c r="K8" s="106">
        <v>192</v>
      </c>
      <c r="L8" s="103">
        <v>60</v>
      </c>
      <c r="M8" s="19">
        <f t="shared" ref="M8:M42" si="4">IF(K8="","",(IF(K8=240,RANK(L8,$L$8:$L$42,0),RANK(K8,$K$8:$K$42,1))))</f>
        <v>1</v>
      </c>
      <c r="N8" s="20">
        <v>55</v>
      </c>
      <c r="O8" s="19">
        <f t="shared" ref="O8:O17" si="5">IF(N8="","",RANK(N8,$N$8:$N$42,0))</f>
        <v>6</v>
      </c>
      <c r="P8" s="21">
        <v>812</v>
      </c>
      <c r="Q8" s="19">
        <f t="shared" ref="Q8:Q42" si="6">IF(P8="","",RANK(P8,$P$8:$P$42,0))</f>
        <v>4</v>
      </c>
      <c r="R8" s="163">
        <v>1</v>
      </c>
    </row>
    <row r="9" spans="1:18" ht="24.6" customHeight="1" x14ac:dyDescent="0.3">
      <c r="A9" s="11">
        <f t="shared" si="0"/>
        <v>13</v>
      </c>
      <c r="B9" s="131">
        <f t="shared" si="1"/>
        <v>2</v>
      </c>
      <c r="C9" s="138" t="s">
        <v>141</v>
      </c>
      <c r="D9" s="138" t="s">
        <v>140</v>
      </c>
      <c r="E9" s="135">
        <v>84.8</v>
      </c>
      <c r="F9" s="134" t="s">
        <v>87</v>
      </c>
      <c r="G9" s="136" t="s">
        <v>20</v>
      </c>
      <c r="H9" s="32">
        <v>120</v>
      </c>
      <c r="I9" s="18">
        <f t="shared" si="2"/>
        <v>6</v>
      </c>
      <c r="J9" s="102">
        <f t="shared" si="3"/>
        <v>63.599999999999994</v>
      </c>
      <c r="K9" s="106">
        <v>240</v>
      </c>
      <c r="L9" s="103">
        <v>41</v>
      </c>
      <c r="M9" s="19">
        <f t="shared" si="4"/>
        <v>3</v>
      </c>
      <c r="N9" s="20">
        <v>66</v>
      </c>
      <c r="O9" s="19">
        <f t="shared" si="5"/>
        <v>2</v>
      </c>
      <c r="P9" s="21">
        <v>873</v>
      </c>
      <c r="Q9" s="19">
        <f t="shared" si="6"/>
        <v>2</v>
      </c>
      <c r="R9" s="166">
        <v>2</v>
      </c>
    </row>
    <row r="10" spans="1:18" ht="24.6" customHeight="1" x14ac:dyDescent="0.3">
      <c r="A10" s="11">
        <f t="shared" si="0"/>
        <v>13</v>
      </c>
      <c r="B10" s="131">
        <f t="shared" si="1"/>
        <v>2</v>
      </c>
      <c r="C10" s="138" t="s">
        <v>137</v>
      </c>
      <c r="D10" s="138" t="s">
        <v>138</v>
      </c>
      <c r="E10" s="135">
        <v>91.9</v>
      </c>
      <c r="F10" s="134" t="s">
        <v>58</v>
      </c>
      <c r="G10" s="136" t="s">
        <v>20</v>
      </c>
      <c r="H10" s="32">
        <v>150</v>
      </c>
      <c r="I10" s="18">
        <f t="shared" si="2"/>
        <v>2</v>
      </c>
      <c r="J10" s="102">
        <f t="shared" si="3"/>
        <v>68.925000000000011</v>
      </c>
      <c r="K10" s="106">
        <v>240</v>
      </c>
      <c r="L10" s="103">
        <v>34</v>
      </c>
      <c r="M10" s="19">
        <f t="shared" si="4"/>
        <v>6</v>
      </c>
      <c r="N10" s="20">
        <v>66</v>
      </c>
      <c r="O10" s="19">
        <f t="shared" si="5"/>
        <v>2</v>
      </c>
      <c r="P10" s="21">
        <v>868</v>
      </c>
      <c r="Q10" s="19">
        <f t="shared" si="6"/>
        <v>3</v>
      </c>
      <c r="R10" s="165">
        <v>3</v>
      </c>
    </row>
    <row r="11" spans="1:18" ht="24.6" customHeight="1" x14ac:dyDescent="0.3">
      <c r="A11" s="11">
        <f t="shared" si="0"/>
        <v>14</v>
      </c>
      <c r="B11" s="131">
        <f t="shared" si="1"/>
        <v>4</v>
      </c>
      <c r="C11" s="138" t="s">
        <v>131</v>
      </c>
      <c r="D11" s="138" t="s">
        <v>132</v>
      </c>
      <c r="E11" s="135">
        <v>89.9</v>
      </c>
      <c r="F11" s="134" t="s">
        <v>57</v>
      </c>
      <c r="G11" s="136" t="s">
        <v>20</v>
      </c>
      <c r="H11" s="32">
        <v>118</v>
      </c>
      <c r="I11" s="18">
        <f t="shared" si="2"/>
        <v>7</v>
      </c>
      <c r="J11" s="102">
        <f t="shared" si="3"/>
        <v>67.425000000000011</v>
      </c>
      <c r="K11" s="106">
        <v>240</v>
      </c>
      <c r="L11" s="103">
        <v>47</v>
      </c>
      <c r="M11" s="19">
        <f t="shared" si="4"/>
        <v>2</v>
      </c>
      <c r="N11" s="20">
        <v>62</v>
      </c>
      <c r="O11" s="19">
        <f t="shared" si="5"/>
        <v>4</v>
      </c>
      <c r="P11" s="21">
        <v>906</v>
      </c>
      <c r="Q11" s="19">
        <f t="shared" si="6"/>
        <v>1</v>
      </c>
      <c r="R11" s="22"/>
    </row>
    <row r="12" spans="1:18" ht="24.6" customHeight="1" x14ac:dyDescent="0.3">
      <c r="A12" s="11">
        <f t="shared" si="0"/>
        <v>17</v>
      </c>
      <c r="B12" s="131">
        <f t="shared" si="1"/>
        <v>5</v>
      </c>
      <c r="C12" s="138" t="s">
        <v>129</v>
      </c>
      <c r="D12" s="138" t="s">
        <v>130</v>
      </c>
      <c r="E12" s="135">
        <v>83.1</v>
      </c>
      <c r="F12" s="134" t="s">
        <v>57</v>
      </c>
      <c r="G12" s="136" t="s">
        <v>20</v>
      </c>
      <c r="H12" s="32">
        <v>125</v>
      </c>
      <c r="I12" s="19">
        <f t="shared" si="2"/>
        <v>5</v>
      </c>
      <c r="J12" s="102">
        <f t="shared" si="3"/>
        <v>62.324999999999996</v>
      </c>
      <c r="K12" s="106">
        <v>240</v>
      </c>
      <c r="L12" s="103">
        <v>40</v>
      </c>
      <c r="M12" s="19">
        <f t="shared" si="4"/>
        <v>4</v>
      </c>
      <c r="N12" s="20">
        <v>76</v>
      </c>
      <c r="O12" s="19">
        <f t="shared" si="5"/>
        <v>1</v>
      </c>
      <c r="P12" s="21">
        <v>603</v>
      </c>
      <c r="Q12" s="19">
        <f t="shared" si="6"/>
        <v>7</v>
      </c>
      <c r="R12" s="22"/>
    </row>
    <row r="13" spans="1:18" ht="24.6" customHeight="1" x14ac:dyDescent="0.3">
      <c r="A13" s="11">
        <f t="shared" si="0"/>
        <v>20</v>
      </c>
      <c r="B13" s="131">
        <f t="shared" si="1"/>
        <v>6</v>
      </c>
      <c r="C13" s="138" t="s">
        <v>133</v>
      </c>
      <c r="D13" s="138" t="s">
        <v>134</v>
      </c>
      <c r="E13" s="135">
        <v>89.7</v>
      </c>
      <c r="F13" s="134" t="s">
        <v>56</v>
      </c>
      <c r="G13" s="136" t="s">
        <v>20</v>
      </c>
      <c r="H13" s="32">
        <v>140</v>
      </c>
      <c r="I13" s="18">
        <f t="shared" si="2"/>
        <v>3</v>
      </c>
      <c r="J13" s="102">
        <f t="shared" si="3"/>
        <v>67.275000000000006</v>
      </c>
      <c r="K13" s="106">
        <v>240</v>
      </c>
      <c r="L13" s="103">
        <v>30</v>
      </c>
      <c r="M13" s="19">
        <f t="shared" si="4"/>
        <v>7</v>
      </c>
      <c r="N13" s="20">
        <v>56</v>
      </c>
      <c r="O13" s="19">
        <f t="shared" si="5"/>
        <v>5</v>
      </c>
      <c r="P13" s="21">
        <v>703</v>
      </c>
      <c r="Q13" s="19">
        <f t="shared" si="6"/>
        <v>5</v>
      </c>
      <c r="R13" s="22"/>
    </row>
    <row r="14" spans="1:18" ht="24.6" customHeight="1" x14ac:dyDescent="0.3">
      <c r="A14" s="11">
        <f t="shared" si="0"/>
        <v>21</v>
      </c>
      <c r="B14" s="131">
        <f t="shared" si="1"/>
        <v>7</v>
      </c>
      <c r="C14" s="138" t="s">
        <v>139</v>
      </c>
      <c r="D14" s="138" t="s">
        <v>140</v>
      </c>
      <c r="E14" s="135">
        <v>86.8</v>
      </c>
      <c r="F14" s="134" t="s">
        <v>87</v>
      </c>
      <c r="G14" s="136" t="s">
        <v>20</v>
      </c>
      <c r="H14" s="32">
        <v>130</v>
      </c>
      <c r="I14" s="18">
        <f t="shared" si="2"/>
        <v>4</v>
      </c>
      <c r="J14" s="102">
        <f t="shared" si="3"/>
        <v>65.099999999999994</v>
      </c>
      <c r="K14" s="106">
        <v>240</v>
      </c>
      <c r="L14" s="103">
        <v>40</v>
      </c>
      <c r="M14" s="19">
        <f t="shared" si="4"/>
        <v>4</v>
      </c>
      <c r="N14" s="20">
        <v>51</v>
      </c>
      <c r="O14" s="19">
        <f t="shared" si="5"/>
        <v>7</v>
      </c>
      <c r="P14" s="21">
        <v>646</v>
      </c>
      <c r="Q14" s="19">
        <f t="shared" si="6"/>
        <v>6</v>
      </c>
      <c r="R14" s="22"/>
    </row>
    <row r="15" spans="1:18" ht="24.6" customHeight="1" x14ac:dyDescent="0.3">
      <c r="A15" s="11" t="str">
        <f t="shared" si="0"/>
        <v/>
      </c>
      <c r="B15" s="12" t="str">
        <f t="shared" si="1"/>
        <v/>
      </c>
      <c r="C15" s="132"/>
      <c r="D15" s="133"/>
      <c r="E15" s="15"/>
      <c r="F15" s="137"/>
      <c r="G15" s="17" t="s">
        <v>20</v>
      </c>
      <c r="H15" s="29"/>
      <c r="I15" s="18" t="str">
        <f t="shared" si="2"/>
        <v/>
      </c>
      <c r="J15" s="102" t="str">
        <f t="shared" si="3"/>
        <v/>
      </c>
      <c r="K15" s="106"/>
      <c r="L15" s="107"/>
      <c r="M15" s="19" t="str">
        <f t="shared" si="4"/>
        <v/>
      </c>
      <c r="N15" s="20"/>
      <c r="O15" s="19" t="str">
        <f t="shared" si="5"/>
        <v/>
      </c>
      <c r="P15" s="21"/>
      <c r="Q15" s="19" t="str">
        <f t="shared" si="6"/>
        <v/>
      </c>
      <c r="R15" s="22"/>
    </row>
    <row r="16" spans="1:18" ht="24.6" customHeight="1" x14ac:dyDescent="0.3">
      <c r="A16" s="11" t="str">
        <f t="shared" ref="A16:A42" si="7">IF(I16="","",SUM(I16,M16,O16,Q16))</f>
        <v/>
      </c>
      <c r="B16" s="12" t="str">
        <f t="shared" si="1"/>
        <v/>
      </c>
      <c r="C16" s="13"/>
      <c r="D16" s="14"/>
      <c r="E16" s="15"/>
      <c r="F16" s="16"/>
      <c r="G16" s="17" t="s">
        <v>20</v>
      </c>
      <c r="H16" s="29"/>
      <c r="I16" s="18" t="str">
        <f t="shared" si="2"/>
        <v/>
      </c>
      <c r="J16" s="102" t="str">
        <f t="shared" ref="J16:J42" si="8">IF(E16="","",E16*0.75)</f>
        <v/>
      </c>
      <c r="K16" s="106"/>
      <c r="L16" s="107"/>
      <c r="M16" s="19" t="str">
        <f t="shared" si="4"/>
        <v/>
      </c>
      <c r="N16" s="20"/>
      <c r="O16" s="19" t="str">
        <f t="shared" si="5"/>
        <v/>
      </c>
      <c r="P16" s="21"/>
      <c r="Q16" s="19" t="str">
        <f t="shared" si="6"/>
        <v/>
      </c>
      <c r="R16" s="22"/>
    </row>
    <row r="17" spans="1:18" ht="23.4" x14ac:dyDescent="0.3">
      <c r="A17" s="11" t="str">
        <f t="shared" si="7"/>
        <v/>
      </c>
      <c r="B17" s="12" t="str">
        <f t="shared" si="1"/>
        <v/>
      </c>
      <c r="C17" s="13"/>
      <c r="D17" s="14"/>
      <c r="E17" s="15"/>
      <c r="F17" s="16"/>
      <c r="G17" s="17" t="s">
        <v>20</v>
      </c>
      <c r="H17" s="29"/>
      <c r="I17" s="18" t="str">
        <f t="shared" si="2"/>
        <v/>
      </c>
      <c r="J17" s="102" t="str">
        <f t="shared" si="8"/>
        <v/>
      </c>
      <c r="K17" s="106"/>
      <c r="L17" s="107"/>
      <c r="M17" s="19" t="str">
        <f t="shared" si="4"/>
        <v/>
      </c>
      <c r="N17" s="20"/>
      <c r="O17" s="19" t="str">
        <f t="shared" si="5"/>
        <v/>
      </c>
      <c r="P17" s="21"/>
      <c r="Q17" s="19" t="str">
        <f t="shared" si="6"/>
        <v/>
      </c>
      <c r="R17" s="22"/>
    </row>
    <row r="18" spans="1:18" ht="23.4" x14ac:dyDescent="0.3">
      <c r="A18" s="11" t="str">
        <f t="shared" si="7"/>
        <v/>
      </c>
      <c r="B18" s="12"/>
      <c r="C18" s="13"/>
      <c r="D18" s="14"/>
      <c r="E18" s="15"/>
      <c r="F18" s="16"/>
      <c r="G18" s="17" t="s">
        <v>20</v>
      </c>
      <c r="H18" s="29"/>
      <c r="I18" s="18"/>
      <c r="J18" s="102" t="str">
        <f t="shared" si="8"/>
        <v/>
      </c>
      <c r="K18" s="106"/>
      <c r="L18" s="107"/>
      <c r="M18" s="19" t="str">
        <f t="shared" si="4"/>
        <v/>
      </c>
      <c r="N18" s="20"/>
      <c r="O18" s="19"/>
      <c r="P18" s="21"/>
      <c r="Q18" s="19" t="str">
        <f t="shared" si="6"/>
        <v/>
      </c>
      <c r="R18" s="22"/>
    </row>
    <row r="19" spans="1:18" ht="23.4" x14ac:dyDescent="0.3">
      <c r="A19" s="11" t="str">
        <f t="shared" si="7"/>
        <v/>
      </c>
      <c r="B19" s="12" t="str">
        <f t="shared" ref="B19:B42" si="9">IF(A19="","",RANK(A19,$A$8:$A$42,1))</f>
        <v/>
      </c>
      <c r="C19" s="13"/>
      <c r="D19" s="14"/>
      <c r="E19" s="15"/>
      <c r="F19" s="16"/>
      <c r="G19" s="17" t="s">
        <v>20</v>
      </c>
      <c r="H19" s="29"/>
      <c r="I19" s="18" t="str">
        <f t="shared" ref="I19:I42" si="10">IF(H19="","",RANK(H19,$H$8:$H$42,0))</f>
        <v/>
      </c>
      <c r="J19" s="102" t="str">
        <f t="shared" si="8"/>
        <v/>
      </c>
      <c r="K19" s="106"/>
      <c r="L19" s="107"/>
      <c r="M19" s="19" t="str">
        <f t="shared" si="4"/>
        <v/>
      </c>
      <c r="N19" s="20"/>
      <c r="O19" s="19" t="str">
        <f t="shared" ref="O19:O42" si="11">IF(N19="","",RANK(N19,$N$8:$N$42,0))</f>
        <v/>
      </c>
      <c r="P19" s="21"/>
      <c r="Q19" s="19" t="str">
        <f t="shared" si="6"/>
        <v/>
      </c>
      <c r="R19" s="22"/>
    </row>
    <row r="20" spans="1:18" ht="23.4" x14ac:dyDescent="0.3">
      <c r="A20" s="11" t="str">
        <f t="shared" si="7"/>
        <v/>
      </c>
      <c r="B20" s="12" t="str">
        <f t="shared" si="9"/>
        <v/>
      </c>
      <c r="C20" s="13"/>
      <c r="D20" s="14"/>
      <c r="E20" s="15"/>
      <c r="F20" s="16"/>
      <c r="G20" s="17" t="s">
        <v>20</v>
      </c>
      <c r="H20" s="29"/>
      <c r="I20" s="18" t="str">
        <f t="shared" si="10"/>
        <v/>
      </c>
      <c r="J20" s="102" t="str">
        <f t="shared" si="8"/>
        <v/>
      </c>
      <c r="K20" s="106"/>
      <c r="L20" s="107"/>
      <c r="M20" s="19" t="str">
        <f t="shared" si="4"/>
        <v/>
      </c>
      <c r="N20" s="20"/>
      <c r="O20" s="19" t="str">
        <f t="shared" si="11"/>
        <v/>
      </c>
      <c r="P20" s="21"/>
      <c r="Q20" s="19" t="str">
        <f t="shared" si="6"/>
        <v/>
      </c>
      <c r="R20" s="22"/>
    </row>
    <row r="21" spans="1:18" ht="23.4" x14ac:dyDescent="0.3">
      <c r="A21" s="11" t="str">
        <f t="shared" si="7"/>
        <v/>
      </c>
      <c r="B21" s="12" t="str">
        <f t="shared" si="9"/>
        <v/>
      </c>
      <c r="C21" s="13"/>
      <c r="D21" s="14"/>
      <c r="E21" s="15"/>
      <c r="F21" s="16"/>
      <c r="G21" s="17" t="s">
        <v>20</v>
      </c>
      <c r="H21" s="29"/>
      <c r="I21" s="18" t="str">
        <f t="shared" si="10"/>
        <v/>
      </c>
      <c r="J21" s="102" t="str">
        <f t="shared" si="8"/>
        <v/>
      </c>
      <c r="K21" s="106"/>
      <c r="L21" s="107"/>
      <c r="M21" s="19" t="str">
        <f t="shared" si="4"/>
        <v/>
      </c>
      <c r="N21" s="20"/>
      <c r="O21" s="19" t="str">
        <f t="shared" si="11"/>
        <v/>
      </c>
      <c r="P21" s="21"/>
      <c r="Q21" s="19" t="str">
        <f t="shared" si="6"/>
        <v/>
      </c>
      <c r="R21" s="22"/>
    </row>
    <row r="22" spans="1:18" ht="23.4" x14ac:dyDescent="0.3">
      <c r="A22" s="11" t="str">
        <f t="shared" si="7"/>
        <v/>
      </c>
      <c r="B22" s="12" t="str">
        <f t="shared" si="9"/>
        <v/>
      </c>
      <c r="C22" s="13"/>
      <c r="D22" s="14"/>
      <c r="E22" s="15"/>
      <c r="F22" s="16"/>
      <c r="G22" s="17" t="s">
        <v>20</v>
      </c>
      <c r="H22" s="29"/>
      <c r="I22" s="18" t="str">
        <f t="shared" si="10"/>
        <v/>
      </c>
      <c r="J22" s="102" t="str">
        <f t="shared" si="8"/>
        <v/>
      </c>
      <c r="K22" s="106"/>
      <c r="L22" s="107"/>
      <c r="M22" s="19" t="str">
        <f t="shared" si="4"/>
        <v/>
      </c>
      <c r="N22" s="20"/>
      <c r="O22" s="19" t="str">
        <f t="shared" si="11"/>
        <v/>
      </c>
      <c r="P22" s="21"/>
      <c r="Q22" s="19" t="str">
        <f t="shared" si="6"/>
        <v/>
      </c>
      <c r="R22" s="22"/>
    </row>
    <row r="23" spans="1:18" ht="23.4" x14ac:dyDescent="0.3">
      <c r="A23" s="11" t="str">
        <f t="shared" si="7"/>
        <v/>
      </c>
      <c r="B23" s="12" t="str">
        <f t="shared" si="9"/>
        <v/>
      </c>
      <c r="C23" s="13"/>
      <c r="D23" s="14"/>
      <c r="E23" s="15"/>
      <c r="F23" s="16"/>
      <c r="G23" s="17" t="s">
        <v>20</v>
      </c>
      <c r="H23" s="29"/>
      <c r="I23" s="18" t="str">
        <f t="shared" si="10"/>
        <v/>
      </c>
      <c r="J23" s="102" t="str">
        <f t="shared" si="8"/>
        <v/>
      </c>
      <c r="K23" s="106"/>
      <c r="L23" s="107"/>
      <c r="M23" s="19" t="str">
        <f t="shared" si="4"/>
        <v/>
      </c>
      <c r="N23" s="20"/>
      <c r="O23" s="19" t="str">
        <f t="shared" si="11"/>
        <v/>
      </c>
      <c r="P23" s="21"/>
      <c r="Q23" s="19" t="str">
        <f t="shared" si="6"/>
        <v/>
      </c>
      <c r="R23" s="22"/>
    </row>
    <row r="24" spans="1:18" ht="23.4" x14ac:dyDescent="0.3">
      <c r="A24" s="11" t="str">
        <f t="shared" si="7"/>
        <v/>
      </c>
      <c r="B24" s="12" t="str">
        <f t="shared" si="9"/>
        <v/>
      </c>
      <c r="C24" s="13"/>
      <c r="D24" s="14"/>
      <c r="E24" s="15"/>
      <c r="F24" s="16"/>
      <c r="G24" s="17" t="s">
        <v>20</v>
      </c>
      <c r="H24" s="29"/>
      <c r="I24" s="18" t="str">
        <f t="shared" si="10"/>
        <v/>
      </c>
      <c r="J24" s="102" t="str">
        <f t="shared" si="8"/>
        <v/>
      </c>
      <c r="K24" s="106"/>
      <c r="L24" s="107"/>
      <c r="M24" s="19" t="str">
        <f t="shared" si="4"/>
        <v/>
      </c>
      <c r="N24" s="20"/>
      <c r="O24" s="19" t="str">
        <f t="shared" si="11"/>
        <v/>
      </c>
      <c r="P24" s="21"/>
      <c r="Q24" s="19" t="str">
        <f t="shared" si="6"/>
        <v/>
      </c>
      <c r="R24" s="22"/>
    </row>
    <row r="25" spans="1:18" ht="23.4" x14ac:dyDescent="0.3">
      <c r="A25" s="11" t="str">
        <f t="shared" si="7"/>
        <v/>
      </c>
      <c r="B25" s="12" t="str">
        <f t="shared" si="9"/>
        <v/>
      </c>
      <c r="C25" s="13"/>
      <c r="D25" s="14"/>
      <c r="E25" s="15"/>
      <c r="F25" s="16"/>
      <c r="G25" s="17" t="s">
        <v>20</v>
      </c>
      <c r="H25" s="29"/>
      <c r="I25" s="18" t="str">
        <f t="shared" si="10"/>
        <v/>
      </c>
      <c r="J25" s="102" t="str">
        <f t="shared" si="8"/>
        <v/>
      </c>
      <c r="K25" s="106"/>
      <c r="L25" s="107"/>
      <c r="M25" s="19" t="str">
        <f t="shared" si="4"/>
        <v/>
      </c>
      <c r="N25" s="20"/>
      <c r="O25" s="19" t="str">
        <f t="shared" si="11"/>
        <v/>
      </c>
      <c r="P25" s="21"/>
      <c r="Q25" s="19" t="str">
        <f t="shared" si="6"/>
        <v/>
      </c>
      <c r="R25" s="22"/>
    </row>
    <row r="26" spans="1:18" ht="23.4" x14ac:dyDescent="0.3">
      <c r="A26" s="11" t="str">
        <f t="shared" si="7"/>
        <v/>
      </c>
      <c r="B26" s="12" t="str">
        <f t="shared" si="9"/>
        <v/>
      </c>
      <c r="C26" s="13"/>
      <c r="D26" s="14"/>
      <c r="E26" s="15"/>
      <c r="F26" s="16"/>
      <c r="G26" s="17" t="s">
        <v>20</v>
      </c>
      <c r="H26" s="29"/>
      <c r="I26" s="18" t="str">
        <f t="shared" si="10"/>
        <v/>
      </c>
      <c r="J26" s="102" t="str">
        <f t="shared" si="8"/>
        <v/>
      </c>
      <c r="K26" s="106"/>
      <c r="L26" s="107"/>
      <c r="M26" s="19" t="str">
        <f t="shared" si="4"/>
        <v/>
      </c>
      <c r="N26" s="20"/>
      <c r="O26" s="19" t="str">
        <f t="shared" si="11"/>
        <v/>
      </c>
      <c r="P26" s="21"/>
      <c r="Q26" s="19" t="str">
        <f t="shared" si="6"/>
        <v/>
      </c>
      <c r="R26" s="22"/>
    </row>
    <row r="27" spans="1:18" ht="23.4" x14ac:dyDescent="0.3">
      <c r="A27" s="11" t="str">
        <f t="shared" si="7"/>
        <v/>
      </c>
      <c r="B27" s="12" t="str">
        <f t="shared" si="9"/>
        <v/>
      </c>
      <c r="C27" s="13"/>
      <c r="D27" s="14"/>
      <c r="E27" s="15"/>
      <c r="F27" s="16"/>
      <c r="G27" s="17" t="s">
        <v>20</v>
      </c>
      <c r="H27" s="29"/>
      <c r="I27" s="18" t="str">
        <f t="shared" si="10"/>
        <v/>
      </c>
      <c r="J27" s="102" t="str">
        <f t="shared" si="8"/>
        <v/>
      </c>
      <c r="K27" s="106"/>
      <c r="L27" s="107"/>
      <c r="M27" s="19" t="str">
        <f t="shared" si="4"/>
        <v/>
      </c>
      <c r="N27" s="20"/>
      <c r="O27" s="19" t="str">
        <f t="shared" si="11"/>
        <v/>
      </c>
      <c r="P27" s="21"/>
      <c r="Q27" s="19" t="str">
        <f t="shared" si="6"/>
        <v/>
      </c>
      <c r="R27" s="22"/>
    </row>
    <row r="28" spans="1:18" ht="23.4" x14ac:dyDescent="0.3">
      <c r="A28" s="11" t="str">
        <f t="shared" si="7"/>
        <v/>
      </c>
      <c r="B28" s="12" t="str">
        <f t="shared" si="9"/>
        <v/>
      </c>
      <c r="C28" s="13"/>
      <c r="D28" s="14"/>
      <c r="E28" s="15"/>
      <c r="F28" s="16"/>
      <c r="G28" s="17" t="s">
        <v>20</v>
      </c>
      <c r="H28" s="29"/>
      <c r="I28" s="18" t="str">
        <f t="shared" si="10"/>
        <v/>
      </c>
      <c r="J28" s="102" t="str">
        <f t="shared" si="8"/>
        <v/>
      </c>
      <c r="K28" s="106"/>
      <c r="L28" s="107"/>
      <c r="M28" s="19" t="str">
        <f t="shared" si="4"/>
        <v/>
      </c>
      <c r="N28" s="20"/>
      <c r="O28" s="19" t="str">
        <f t="shared" si="11"/>
        <v/>
      </c>
      <c r="P28" s="21"/>
      <c r="Q28" s="19" t="str">
        <f t="shared" si="6"/>
        <v/>
      </c>
      <c r="R28" s="22"/>
    </row>
    <row r="29" spans="1:18" ht="23.4" x14ac:dyDescent="0.3">
      <c r="A29" s="11" t="str">
        <f t="shared" si="7"/>
        <v/>
      </c>
      <c r="B29" s="12" t="str">
        <f t="shared" si="9"/>
        <v/>
      </c>
      <c r="C29" s="13"/>
      <c r="D29" s="14"/>
      <c r="E29" s="15"/>
      <c r="F29" s="16"/>
      <c r="G29" s="17" t="s">
        <v>20</v>
      </c>
      <c r="H29" s="29"/>
      <c r="I29" s="18" t="str">
        <f t="shared" si="10"/>
        <v/>
      </c>
      <c r="J29" s="102" t="str">
        <f t="shared" si="8"/>
        <v/>
      </c>
      <c r="K29" s="106"/>
      <c r="L29" s="107"/>
      <c r="M29" s="19" t="str">
        <f t="shared" si="4"/>
        <v/>
      </c>
      <c r="N29" s="20"/>
      <c r="O29" s="19" t="str">
        <f t="shared" si="11"/>
        <v/>
      </c>
      <c r="P29" s="21"/>
      <c r="Q29" s="19" t="str">
        <f t="shared" si="6"/>
        <v/>
      </c>
      <c r="R29" s="22"/>
    </row>
    <row r="30" spans="1:18" ht="23.4" x14ac:dyDescent="0.3">
      <c r="A30" s="11" t="str">
        <f t="shared" si="7"/>
        <v/>
      </c>
      <c r="B30" s="12" t="str">
        <f t="shared" si="9"/>
        <v/>
      </c>
      <c r="C30" s="13"/>
      <c r="D30" s="14"/>
      <c r="E30" s="15"/>
      <c r="F30" s="16"/>
      <c r="G30" s="17" t="s">
        <v>20</v>
      </c>
      <c r="H30" s="29"/>
      <c r="I30" s="18" t="str">
        <f t="shared" si="10"/>
        <v/>
      </c>
      <c r="J30" s="102" t="str">
        <f t="shared" si="8"/>
        <v/>
      </c>
      <c r="K30" s="106"/>
      <c r="L30" s="107"/>
      <c r="M30" s="19" t="str">
        <f t="shared" si="4"/>
        <v/>
      </c>
      <c r="N30" s="20"/>
      <c r="O30" s="19" t="str">
        <f t="shared" si="11"/>
        <v/>
      </c>
      <c r="P30" s="21"/>
      <c r="Q30" s="19" t="str">
        <f t="shared" si="6"/>
        <v/>
      </c>
      <c r="R30" s="22"/>
    </row>
    <row r="31" spans="1:18" ht="23.4" x14ac:dyDescent="0.3">
      <c r="A31" s="11" t="str">
        <f t="shared" si="7"/>
        <v/>
      </c>
      <c r="B31" s="12" t="str">
        <f t="shared" si="9"/>
        <v/>
      </c>
      <c r="C31" s="13"/>
      <c r="D31" s="14"/>
      <c r="E31" s="15"/>
      <c r="F31" s="16"/>
      <c r="G31" s="17" t="s">
        <v>20</v>
      </c>
      <c r="H31" s="29"/>
      <c r="I31" s="18" t="str">
        <f t="shared" si="10"/>
        <v/>
      </c>
      <c r="J31" s="102" t="str">
        <f t="shared" si="8"/>
        <v/>
      </c>
      <c r="K31" s="106"/>
      <c r="L31" s="107"/>
      <c r="M31" s="19" t="str">
        <f t="shared" si="4"/>
        <v/>
      </c>
      <c r="N31" s="20"/>
      <c r="O31" s="19" t="str">
        <f t="shared" si="11"/>
        <v/>
      </c>
      <c r="P31" s="21"/>
      <c r="Q31" s="19" t="str">
        <f t="shared" si="6"/>
        <v/>
      </c>
      <c r="R31" s="22"/>
    </row>
    <row r="32" spans="1:18" ht="23.4" x14ac:dyDescent="0.3">
      <c r="A32" s="11" t="str">
        <f t="shared" si="7"/>
        <v/>
      </c>
      <c r="B32" s="12" t="str">
        <f t="shared" si="9"/>
        <v/>
      </c>
      <c r="C32" s="13"/>
      <c r="D32" s="14"/>
      <c r="E32" s="15"/>
      <c r="F32" s="16"/>
      <c r="G32" s="17" t="s">
        <v>20</v>
      </c>
      <c r="H32" s="30"/>
      <c r="I32" s="18" t="str">
        <f t="shared" si="10"/>
        <v/>
      </c>
      <c r="J32" s="102" t="str">
        <f t="shared" si="8"/>
        <v/>
      </c>
      <c r="K32" s="106"/>
      <c r="L32" s="108"/>
      <c r="M32" s="19" t="str">
        <f t="shared" si="4"/>
        <v/>
      </c>
      <c r="N32" s="23"/>
      <c r="O32" s="19" t="str">
        <f t="shared" si="11"/>
        <v/>
      </c>
      <c r="P32" s="21"/>
      <c r="Q32" s="19" t="str">
        <f t="shared" si="6"/>
        <v/>
      </c>
      <c r="R32" s="22"/>
    </row>
    <row r="33" spans="1:18" ht="23.4" x14ac:dyDescent="0.3">
      <c r="A33" s="11" t="str">
        <f t="shared" si="7"/>
        <v/>
      </c>
      <c r="B33" s="12" t="str">
        <f t="shared" si="9"/>
        <v/>
      </c>
      <c r="C33" s="13"/>
      <c r="D33" s="14"/>
      <c r="E33" s="15"/>
      <c r="F33" s="16"/>
      <c r="G33" s="17" t="s">
        <v>20</v>
      </c>
      <c r="H33" s="29"/>
      <c r="I33" s="18" t="str">
        <f t="shared" si="10"/>
        <v/>
      </c>
      <c r="J33" s="102" t="str">
        <f t="shared" si="8"/>
        <v/>
      </c>
      <c r="K33" s="106"/>
      <c r="L33" s="107"/>
      <c r="M33" s="19" t="str">
        <f t="shared" si="4"/>
        <v/>
      </c>
      <c r="N33" s="20"/>
      <c r="O33" s="19" t="str">
        <f t="shared" si="11"/>
        <v/>
      </c>
      <c r="P33" s="21"/>
      <c r="Q33" s="19" t="str">
        <f t="shared" si="6"/>
        <v/>
      </c>
      <c r="R33" s="22"/>
    </row>
    <row r="34" spans="1:18" ht="23.4" x14ac:dyDescent="0.3">
      <c r="A34" s="11" t="str">
        <f t="shared" si="7"/>
        <v/>
      </c>
      <c r="B34" s="12" t="str">
        <f t="shared" si="9"/>
        <v/>
      </c>
      <c r="C34" s="13"/>
      <c r="D34" s="14"/>
      <c r="E34" s="15"/>
      <c r="F34" s="16"/>
      <c r="G34" s="17" t="s">
        <v>20</v>
      </c>
      <c r="H34" s="29"/>
      <c r="I34" s="18" t="str">
        <f t="shared" si="10"/>
        <v/>
      </c>
      <c r="J34" s="102" t="str">
        <f t="shared" si="8"/>
        <v/>
      </c>
      <c r="K34" s="106"/>
      <c r="L34" s="107"/>
      <c r="M34" s="19" t="str">
        <f t="shared" si="4"/>
        <v/>
      </c>
      <c r="N34" s="20"/>
      <c r="O34" s="19" t="str">
        <f t="shared" si="11"/>
        <v/>
      </c>
      <c r="P34" s="21"/>
      <c r="Q34" s="19" t="str">
        <f t="shared" si="6"/>
        <v/>
      </c>
      <c r="R34" s="22"/>
    </row>
    <row r="35" spans="1:18" ht="23.4" x14ac:dyDescent="0.3">
      <c r="A35" s="11" t="str">
        <f t="shared" si="7"/>
        <v/>
      </c>
      <c r="B35" s="12" t="str">
        <f t="shared" si="9"/>
        <v/>
      </c>
      <c r="C35" s="13"/>
      <c r="D35" s="14"/>
      <c r="E35" s="15"/>
      <c r="F35" s="16"/>
      <c r="G35" s="17" t="s">
        <v>20</v>
      </c>
      <c r="H35" s="29"/>
      <c r="I35" s="18" t="str">
        <f t="shared" si="10"/>
        <v/>
      </c>
      <c r="J35" s="102" t="str">
        <f t="shared" si="8"/>
        <v/>
      </c>
      <c r="K35" s="106"/>
      <c r="L35" s="107"/>
      <c r="M35" s="19" t="str">
        <f t="shared" si="4"/>
        <v/>
      </c>
      <c r="N35" s="20"/>
      <c r="O35" s="19" t="str">
        <f t="shared" si="11"/>
        <v/>
      </c>
      <c r="P35" s="21"/>
      <c r="Q35" s="19" t="str">
        <f t="shared" si="6"/>
        <v/>
      </c>
      <c r="R35" s="22"/>
    </row>
    <row r="36" spans="1:18" ht="23.4" x14ac:dyDescent="0.3">
      <c r="A36" s="11" t="str">
        <f t="shared" si="7"/>
        <v/>
      </c>
      <c r="B36" s="12" t="str">
        <f t="shared" si="9"/>
        <v/>
      </c>
      <c r="C36" s="13"/>
      <c r="D36" s="14"/>
      <c r="E36" s="15"/>
      <c r="F36" s="16"/>
      <c r="G36" s="17" t="s">
        <v>20</v>
      </c>
      <c r="H36" s="29"/>
      <c r="I36" s="18" t="str">
        <f t="shared" si="10"/>
        <v/>
      </c>
      <c r="J36" s="102" t="str">
        <f t="shared" si="8"/>
        <v/>
      </c>
      <c r="K36" s="106"/>
      <c r="L36" s="107"/>
      <c r="M36" s="19" t="str">
        <f t="shared" si="4"/>
        <v/>
      </c>
      <c r="N36" s="20"/>
      <c r="O36" s="19" t="str">
        <f t="shared" si="11"/>
        <v/>
      </c>
      <c r="P36" s="21"/>
      <c r="Q36" s="19" t="str">
        <f t="shared" si="6"/>
        <v/>
      </c>
      <c r="R36" s="22"/>
    </row>
    <row r="37" spans="1:18" ht="23.4" x14ac:dyDescent="0.3">
      <c r="A37" s="11" t="str">
        <f t="shared" si="7"/>
        <v/>
      </c>
      <c r="B37" s="12" t="str">
        <f t="shared" si="9"/>
        <v/>
      </c>
      <c r="C37" s="13"/>
      <c r="D37" s="14"/>
      <c r="E37" s="15"/>
      <c r="F37" s="16"/>
      <c r="G37" s="17" t="s">
        <v>20</v>
      </c>
      <c r="H37" s="29"/>
      <c r="I37" s="18" t="str">
        <f t="shared" si="10"/>
        <v/>
      </c>
      <c r="J37" s="102" t="str">
        <f t="shared" si="8"/>
        <v/>
      </c>
      <c r="K37" s="106"/>
      <c r="L37" s="107"/>
      <c r="M37" s="19" t="str">
        <f t="shared" si="4"/>
        <v/>
      </c>
      <c r="N37" s="20"/>
      <c r="O37" s="19" t="str">
        <f t="shared" si="11"/>
        <v/>
      </c>
      <c r="P37" s="21"/>
      <c r="Q37" s="19" t="str">
        <f t="shared" si="6"/>
        <v/>
      </c>
      <c r="R37" s="22"/>
    </row>
    <row r="38" spans="1:18" ht="23.4" x14ac:dyDescent="0.3">
      <c r="A38" s="11" t="str">
        <f t="shared" si="7"/>
        <v/>
      </c>
      <c r="B38" s="12" t="str">
        <f t="shared" si="9"/>
        <v/>
      </c>
      <c r="C38" s="13"/>
      <c r="D38" s="14"/>
      <c r="E38" s="15"/>
      <c r="F38" s="16"/>
      <c r="G38" s="17" t="s">
        <v>20</v>
      </c>
      <c r="H38" s="29"/>
      <c r="I38" s="18" t="str">
        <f t="shared" si="10"/>
        <v/>
      </c>
      <c r="J38" s="102" t="str">
        <f t="shared" si="8"/>
        <v/>
      </c>
      <c r="K38" s="106"/>
      <c r="L38" s="107"/>
      <c r="M38" s="19" t="str">
        <f t="shared" si="4"/>
        <v/>
      </c>
      <c r="N38" s="20"/>
      <c r="O38" s="19" t="str">
        <f t="shared" si="11"/>
        <v/>
      </c>
      <c r="P38" s="21"/>
      <c r="Q38" s="19" t="str">
        <f t="shared" si="6"/>
        <v/>
      </c>
      <c r="R38" s="22"/>
    </row>
    <row r="39" spans="1:18" ht="23.4" x14ac:dyDescent="0.3">
      <c r="A39" s="11" t="str">
        <f t="shared" si="7"/>
        <v/>
      </c>
      <c r="B39" s="12" t="str">
        <f t="shared" si="9"/>
        <v/>
      </c>
      <c r="C39" s="13"/>
      <c r="D39" s="14"/>
      <c r="E39" s="15"/>
      <c r="F39" s="16"/>
      <c r="G39" s="17" t="s">
        <v>20</v>
      </c>
      <c r="H39" s="29"/>
      <c r="I39" s="18" t="str">
        <f t="shared" si="10"/>
        <v/>
      </c>
      <c r="J39" s="102" t="str">
        <f t="shared" si="8"/>
        <v/>
      </c>
      <c r="K39" s="106"/>
      <c r="L39" s="107"/>
      <c r="M39" s="19" t="str">
        <f t="shared" si="4"/>
        <v/>
      </c>
      <c r="N39" s="20"/>
      <c r="O39" s="19" t="str">
        <f t="shared" si="11"/>
        <v/>
      </c>
      <c r="P39" s="21"/>
      <c r="Q39" s="19" t="str">
        <f t="shared" si="6"/>
        <v/>
      </c>
      <c r="R39" s="22"/>
    </row>
    <row r="40" spans="1:18" ht="23.4" x14ac:dyDescent="0.3">
      <c r="A40" s="11" t="str">
        <f t="shared" si="7"/>
        <v/>
      </c>
      <c r="B40" s="12" t="str">
        <f t="shared" si="9"/>
        <v/>
      </c>
      <c r="C40" s="13"/>
      <c r="D40" s="14"/>
      <c r="E40" s="15"/>
      <c r="F40" s="16"/>
      <c r="G40" s="17" t="s">
        <v>20</v>
      </c>
      <c r="H40" s="29"/>
      <c r="I40" s="18" t="str">
        <f t="shared" si="10"/>
        <v/>
      </c>
      <c r="J40" s="102" t="str">
        <f t="shared" si="8"/>
        <v/>
      </c>
      <c r="K40" s="106"/>
      <c r="L40" s="107"/>
      <c r="M40" s="19" t="str">
        <f t="shared" si="4"/>
        <v/>
      </c>
      <c r="N40" s="20"/>
      <c r="O40" s="19" t="str">
        <f t="shared" si="11"/>
        <v/>
      </c>
      <c r="P40" s="21"/>
      <c r="Q40" s="19" t="str">
        <f t="shared" si="6"/>
        <v/>
      </c>
      <c r="R40" s="22"/>
    </row>
    <row r="41" spans="1:18" ht="23.4" x14ac:dyDescent="0.3">
      <c r="A41" s="11" t="str">
        <f t="shared" si="7"/>
        <v/>
      </c>
      <c r="B41" s="12" t="str">
        <f t="shared" si="9"/>
        <v/>
      </c>
      <c r="C41" s="13"/>
      <c r="D41" s="14"/>
      <c r="E41" s="15"/>
      <c r="F41" s="16"/>
      <c r="G41" s="17" t="s">
        <v>20</v>
      </c>
      <c r="H41" s="29"/>
      <c r="I41" s="18" t="str">
        <f t="shared" si="10"/>
        <v/>
      </c>
      <c r="J41" s="102" t="str">
        <f t="shared" si="8"/>
        <v/>
      </c>
      <c r="K41" s="106"/>
      <c r="L41" s="107"/>
      <c r="M41" s="19" t="str">
        <f t="shared" si="4"/>
        <v/>
      </c>
      <c r="N41" s="20"/>
      <c r="O41" s="19" t="str">
        <f t="shared" si="11"/>
        <v/>
      </c>
      <c r="P41" s="21"/>
      <c r="Q41" s="19" t="str">
        <f t="shared" si="6"/>
        <v/>
      </c>
      <c r="R41" s="22"/>
    </row>
    <row r="42" spans="1:18" ht="24" thickBot="1" x14ac:dyDescent="0.35">
      <c r="A42" s="33" t="str">
        <f t="shared" si="7"/>
        <v/>
      </c>
      <c r="B42" s="34" t="str">
        <f t="shared" si="9"/>
        <v/>
      </c>
      <c r="C42" s="24"/>
      <c r="D42" s="35"/>
      <c r="E42" s="36"/>
      <c r="F42" s="37"/>
      <c r="G42" s="38" t="s">
        <v>20</v>
      </c>
      <c r="H42" s="31"/>
      <c r="I42" s="25" t="str">
        <f t="shared" si="10"/>
        <v/>
      </c>
      <c r="J42" s="112" t="str">
        <f t="shared" si="8"/>
        <v/>
      </c>
      <c r="K42" s="111"/>
      <c r="L42" s="100"/>
      <c r="M42" s="19" t="str">
        <f t="shared" si="4"/>
        <v/>
      </c>
      <c r="N42" s="27"/>
      <c r="O42" s="26" t="str">
        <f t="shared" si="11"/>
        <v/>
      </c>
      <c r="P42" s="104"/>
      <c r="Q42" s="26" t="str">
        <f t="shared" si="6"/>
        <v/>
      </c>
      <c r="R42" s="28"/>
    </row>
    <row r="43" spans="1:18" ht="15" thickTop="1" x14ac:dyDescent="0.3"/>
  </sheetData>
  <sortState xmlns:xlrd2="http://schemas.microsoft.com/office/spreadsheetml/2017/richdata2" ref="A9:R14">
    <sortCondition ref="B8:B14"/>
  </sortState>
  <mergeCells count="21">
    <mergeCell ref="A1:I1"/>
    <mergeCell ref="A2:I2"/>
    <mergeCell ref="O2:P2"/>
    <mergeCell ref="H5:H6"/>
    <mergeCell ref="A6:A7"/>
    <mergeCell ref="B6:B7"/>
    <mergeCell ref="M6:M7"/>
    <mergeCell ref="O6:O7"/>
    <mergeCell ref="C6:C7"/>
    <mergeCell ref="D6:D7"/>
    <mergeCell ref="E6:E7"/>
    <mergeCell ref="F6:F7"/>
    <mergeCell ref="G6:G7"/>
    <mergeCell ref="I6:I7"/>
    <mergeCell ref="R5:R6"/>
    <mergeCell ref="Q6:Q7"/>
    <mergeCell ref="J4:L4"/>
    <mergeCell ref="N4:P4"/>
    <mergeCell ref="J5:J7"/>
    <mergeCell ref="K5:L6"/>
    <mergeCell ref="N5:P5"/>
  </mergeCells>
  <conditionalFormatting sqref="A2 H7:H42 L7:L42">
    <cfRule type="cellIs" dxfId="93" priority="25" stopIfTrue="1" operator="lessThan">
      <formula>0</formula>
    </cfRule>
  </conditionalFormatting>
  <conditionalFormatting sqref="C8:D14 F8:F14">
    <cfRule type="expression" dxfId="92" priority="2" stopIfTrue="1">
      <formula>MOD(ROW(),2)</formula>
    </cfRule>
  </conditionalFormatting>
  <conditionalFormatting sqref="G8:G42">
    <cfRule type="cellIs" dxfId="91" priority="11" stopIfTrue="1" operator="notEqual">
      <formula>"F"</formula>
    </cfRule>
  </conditionalFormatting>
  <conditionalFormatting sqref="H4:H5">
    <cfRule type="cellIs" dxfId="90" priority="10" stopIfTrue="1" operator="lessThan">
      <formula>0</formula>
    </cfRule>
  </conditionalFormatting>
  <conditionalFormatting sqref="J1">
    <cfRule type="cellIs" dxfId="89" priority="37" stopIfTrue="1" operator="lessThan">
      <formula>0</formula>
    </cfRule>
  </conditionalFormatting>
  <conditionalFormatting sqref="J4:J5 K5 I6">
    <cfRule type="cellIs" dxfId="88" priority="13" stopIfTrue="1" operator="lessThan">
      <formula>0</formula>
    </cfRule>
  </conditionalFormatting>
  <conditionalFormatting sqref="J2:M2">
    <cfRule type="cellIs" dxfId="87" priority="38" stopIfTrue="1" operator="lessThan">
      <formula>0</formula>
    </cfRule>
  </conditionalFormatting>
  <conditionalFormatting sqref="M6 O6:Q6">
    <cfRule type="cellIs" dxfId="86" priority="12" stopIfTrue="1" operator="lessThan">
      <formula>0</formula>
    </cfRule>
  </conditionalFormatting>
  <conditionalFormatting sqref="N4:N5">
    <cfRule type="cellIs" dxfId="85" priority="9" stopIfTrue="1" operator="lessThan">
      <formula>0</formula>
    </cfRule>
  </conditionalFormatting>
  <conditionalFormatting sqref="N7">
    <cfRule type="cellIs" dxfId="84" priority="8" stopIfTrue="1" operator="lessThan">
      <formula>0</formula>
    </cfRule>
  </conditionalFormatting>
  <conditionalFormatting sqref="P7">
    <cfRule type="cellIs" dxfId="83" priority="5" stopIfTrue="1" operator="lessThan">
      <formula>0</formula>
    </cfRule>
  </conditionalFormatting>
  <conditionalFormatting sqref="R4:R5">
    <cfRule type="cellIs" dxfId="82" priority="4" stopIfTrue="1" operator="lessThan">
      <formula>0</formula>
    </cfRule>
  </conditionalFormatting>
  <conditionalFormatting sqref="R7 R42">
    <cfRule type="cellIs" dxfId="81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7F6F-FA93-4CAD-B82B-BC5F04D98E2D}">
  <dimension ref="A1:Y79"/>
  <sheetViews>
    <sheetView showGridLines="0" tabSelected="1" view="pageBreakPreview" zoomScale="60" zoomScaleNormal="60" workbookViewId="0">
      <selection activeCell="AA15" sqref="AA15"/>
    </sheetView>
  </sheetViews>
  <sheetFormatPr baseColWidth="10" defaultRowHeight="14.4" x14ac:dyDescent="0.3"/>
  <cols>
    <col min="1" max="1" width="6.88671875" customWidth="1"/>
    <col min="2" max="2" width="0" hidden="1" customWidth="1"/>
    <col min="3" max="3" width="6.5546875" customWidth="1"/>
    <col min="4" max="4" width="0" hidden="1" customWidth="1"/>
    <col min="5" max="5" width="28.44140625" customWidth="1"/>
    <col min="6" max="6" width="22.44140625" customWidth="1"/>
    <col min="7" max="7" width="9.6640625" customWidth="1"/>
    <col min="8" max="8" width="36.21875" bestFit="1" customWidth="1"/>
    <col min="9" max="9" width="13.21875" bestFit="1" customWidth="1"/>
    <col min="10" max="11" width="7.77734375" customWidth="1"/>
    <col min="12" max="12" width="12.88671875" customWidth="1"/>
    <col min="13" max="13" width="8.33203125" customWidth="1"/>
    <col min="14" max="14" width="13" customWidth="1"/>
    <col min="15" max="15" width="8.21875" customWidth="1"/>
    <col min="16" max="16" width="8.33203125" customWidth="1"/>
    <col min="17" max="21" width="0" hidden="1" customWidth="1"/>
    <col min="22" max="22" width="3.33203125" customWidth="1"/>
    <col min="23" max="24" width="13.88671875" customWidth="1"/>
    <col min="25" max="25" width="44.88671875" customWidth="1"/>
  </cols>
  <sheetData>
    <row r="1" spans="1:25" ht="46.2" x14ac:dyDescent="0.3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9"/>
      <c r="R1" s="39"/>
      <c r="S1" s="39"/>
      <c r="T1" s="39"/>
      <c r="U1" s="40"/>
      <c r="W1" s="41"/>
    </row>
    <row r="2" spans="1:25" ht="31.2" x14ac:dyDescent="0.3">
      <c r="A2" s="314" t="s">
        <v>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42"/>
      <c r="R2" s="42"/>
      <c r="S2" s="42"/>
      <c r="T2" s="42"/>
      <c r="U2" s="43"/>
      <c r="W2" s="41"/>
    </row>
    <row r="3" spans="1:25" x14ac:dyDescent="0.3">
      <c r="H3" s="5"/>
      <c r="I3" s="44"/>
      <c r="J3" s="45"/>
      <c r="K3" s="44"/>
      <c r="L3" s="44"/>
      <c r="M3" s="44"/>
      <c r="N3" s="44"/>
      <c r="O3" s="44"/>
      <c r="P3" s="44"/>
      <c r="Q3" s="44"/>
      <c r="R3" s="44"/>
      <c r="S3" s="44"/>
      <c r="T3" s="44"/>
      <c r="W3" s="41"/>
    </row>
    <row r="4" spans="1:25" x14ac:dyDescent="0.3">
      <c r="H4" s="5"/>
      <c r="I4" s="44"/>
      <c r="J4" s="45"/>
      <c r="K4" s="44"/>
      <c r="L4" s="44"/>
      <c r="M4" s="44"/>
      <c r="N4" s="44"/>
      <c r="O4" s="44"/>
      <c r="P4" s="44"/>
      <c r="Q4" s="44"/>
      <c r="R4" s="44"/>
      <c r="S4" s="44"/>
      <c r="T4" s="44"/>
      <c r="W4" s="41"/>
    </row>
    <row r="5" spans="1:25" ht="15" customHeight="1" thickBot="1" x14ac:dyDescent="0.35">
      <c r="A5" s="316" t="s">
        <v>36</v>
      </c>
      <c r="B5" s="335"/>
      <c r="C5" s="318" t="s">
        <v>11</v>
      </c>
      <c r="D5" s="324"/>
      <c r="E5" s="318" t="s">
        <v>7</v>
      </c>
      <c r="F5" s="318" t="s">
        <v>8</v>
      </c>
      <c r="G5" s="321" t="s">
        <v>25</v>
      </c>
      <c r="H5" s="318" t="s">
        <v>10</v>
      </c>
      <c r="I5" s="235" t="s">
        <v>3</v>
      </c>
      <c r="J5" s="236"/>
      <c r="K5" s="237"/>
      <c r="L5" s="239" t="s">
        <v>37</v>
      </c>
      <c r="M5" s="240"/>
      <c r="N5" s="241" t="s">
        <v>39</v>
      </c>
      <c r="O5" s="242"/>
      <c r="P5" s="243"/>
      <c r="Q5" s="247"/>
      <c r="R5" s="248"/>
      <c r="S5" s="248"/>
      <c r="T5" s="248"/>
      <c r="U5" s="249"/>
      <c r="W5" s="41"/>
    </row>
    <row r="6" spans="1:25" ht="15" customHeight="1" thickBot="1" x14ac:dyDescent="0.4">
      <c r="A6" s="316"/>
      <c r="B6" s="335"/>
      <c r="C6" s="319"/>
      <c r="D6" s="324"/>
      <c r="E6" s="319"/>
      <c r="F6" s="319"/>
      <c r="G6" s="322"/>
      <c r="H6" s="319"/>
      <c r="I6" s="238"/>
      <c r="J6" s="236"/>
      <c r="K6" s="237"/>
      <c r="L6" s="239"/>
      <c r="M6" s="240"/>
      <c r="N6" s="244"/>
      <c r="O6" s="245"/>
      <c r="P6" s="246"/>
      <c r="Q6" s="250"/>
      <c r="R6" s="251"/>
      <c r="S6" s="251"/>
      <c r="T6" s="251"/>
      <c r="U6" s="252"/>
      <c r="W6" s="231" t="s">
        <v>6</v>
      </c>
      <c r="X6" s="233" t="s">
        <v>26</v>
      </c>
      <c r="Y6" s="370"/>
    </row>
    <row r="7" spans="1:25" ht="47.4" thickBot="1" x14ac:dyDescent="0.4">
      <c r="A7" s="317"/>
      <c r="B7" s="336"/>
      <c r="C7" s="320"/>
      <c r="D7" s="325"/>
      <c r="E7" s="320"/>
      <c r="F7" s="320"/>
      <c r="G7" s="323"/>
      <c r="H7" s="320"/>
      <c r="I7" s="46" t="s">
        <v>27</v>
      </c>
      <c r="J7" s="47" t="s">
        <v>28</v>
      </c>
      <c r="K7" s="46" t="s">
        <v>12</v>
      </c>
      <c r="L7" s="46" t="s">
        <v>38</v>
      </c>
      <c r="M7" s="46" t="s">
        <v>12</v>
      </c>
      <c r="N7" s="48" t="s">
        <v>42</v>
      </c>
      <c r="O7" s="49" t="s">
        <v>28</v>
      </c>
      <c r="P7" s="48" t="s">
        <v>12</v>
      </c>
      <c r="Q7" s="50" t="s">
        <v>29</v>
      </c>
      <c r="R7" s="49" t="s">
        <v>30</v>
      </c>
      <c r="S7" s="51" t="s">
        <v>31</v>
      </c>
      <c r="T7" s="51" t="s">
        <v>32</v>
      </c>
      <c r="U7" s="52" t="s">
        <v>12</v>
      </c>
      <c r="W7" s="232"/>
      <c r="X7" s="234"/>
      <c r="Y7" s="370" t="s">
        <v>191</v>
      </c>
    </row>
    <row r="8" spans="1:25" ht="25.8" customHeight="1" x14ac:dyDescent="0.35">
      <c r="A8" s="143" t="s">
        <v>20</v>
      </c>
      <c r="B8" s="147"/>
      <c r="C8" s="17" t="s">
        <v>20</v>
      </c>
      <c r="D8" s="64">
        <v>114</v>
      </c>
      <c r="E8" s="175" t="s">
        <v>77</v>
      </c>
      <c r="F8" s="176" t="s">
        <v>78</v>
      </c>
      <c r="G8" s="56">
        <v>57.42</v>
      </c>
      <c r="H8" s="326" t="s">
        <v>144</v>
      </c>
      <c r="I8" s="61">
        <v>70</v>
      </c>
      <c r="J8" s="71">
        <f>SUM(I8:I10)</f>
        <v>365</v>
      </c>
      <c r="K8" s="145">
        <f>IF(I8="","",RANK(J8,$J$8:$J$72,0))</f>
        <v>2</v>
      </c>
      <c r="L8" s="284">
        <v>51</v>
      </c>
      <c r="M8" s="148">
        <f>IF(L8="","",RANK(L8,$L$8:$L$72,1))</f>
        <v>2</v>
      </c>
      <c r="N8" s="157">
        <v>20</v>
      </c>
      <c r="O8" s="117">
        <v>76</v>
      </c>
      <c r="P8" s="145">
        <v>1</v>
      </c>
      <c r="Q8" s="329"/>
      <c r="R8" s="332"/>
      <c r="S8" s="332"/>
      <c r="T8" s="253"/>
      <c r="U8" s="57" t="str">
        <f>IF(S8="","",RANK(T8,$T$8:$T$72,0))</f>
        <v/>
      </c>
      <c r="V8" s="58"/>
      <c r="W8" s="118">
        <f>IF(K8="","",SUM(K8,M8,P8,U8))</f>
        <v>5</v>
      </c>
      <c r="X8" s="371">
        <f>IF(W8="","",RANK(W8,$W$8:$W$72,1))</f>
        <v>1</v>
      </c>
      <c r="Y8" s="372">
        <v>1</v>
      </c>
    </row>
    <row r="9" spans="1:25" ht="25.8" customHeight="1" x14ac:dyDescent="0.35">
      <c r="A9" s="143" t="s">
        <v>33</v>
      </c>
      <c r="B9" s="147"/>
      <c r="C9" s="17" t="s">
        <v>20</v>
      </c>
      <c r="D9" s="149">
        <v>136</v>
      </c>
      <c r="E9" s="175" t="s">
        <v>123</v>
      </c>
      <c r="F9" s="176" t="s">
        <v>163</v>
      </c>
      <c r="G9" s="56">
        <v>74.3</v>
      </c>
      <c r="H9" s="327"/>
      <c r="I9" s="61">
        <v>135</v>
      </c>
      <c r="J9" s="260"/>
      <c r="K9" s="261"/>
      <c r="L9" s="285"/>
      <c r="M9" s="305"/>
      <c r="N9" s="157">
        <v>25</v>
      </c>
      <c r="O9" s="260"/>
      <c r="P9" s="261"/>
      <c r="Q9" s="330"/>
      <c r="R9" s="333"/>
      <c r="S9" s="333"/>
      <c r="T9" s="254"/>
      <c r="U9" s="62"/>
      <c r="V9" s="58"/>
      <c r="W9" s="119"/>
      <c r="X9" s="63"/>
      <c r="Y9" s="370"/>
    </row>
    <row r="10" spans="1:25" ht="25.8" customHeight="1" x14ac:dyDescent="0.35">
      <c r="A10" s="143" t="s">
        <v>33</v>
      </c>
      <c r="B10" s="147"/>
      <c r="C10" s="17" t="s">
        <v>20</v>
      </c>
      <c r="D10" s="149">
        <v>160</v>
      </c>
      <c r="E10" s="175" t="s">
        <v>126</v>
      </c>
      <c r="F10" s="176" t="s">
        <v>122</v>
      </c>
      <c r="G10" s="56">
        <v>79.7</v>
      </c>
      <c r="H10" s="328"/>
      <c r="I10" s="61">
        <v>160</v>
      </c>
      <c r="J10" s="307"/>
      <c r="K10" s="294"/>
      <c r="L10" s="286"/>
      <c r="M10" s="306"/>
      <c r="N10" s="157">
        <v>31</v>
      </c>
      <c r="O10" s="262"/>
      <c r="P10" s="263"/>
      <c r="Q10" s="331"/>
      <c r="R10" s="334"/>
      <c r="S10" s="334"/>
      <c r="T10" s="255"/>
      <c r="U10" s="65"/>
      <c r="V10" s="58"/>
      <c r="W10" s="120"/>
      <c r="X10" s="66"/>
      <c r="Y10" s="370"/>
    </row>
    <row r="11" spans="1:25" ht="25.8" customHeight="1" thickBot="1" x14ac:dyDescent="0.4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7"/>
      <c r="Q11" s="67"/>
      <c r="R11" s="67"/>
      <c r="S11" s="68"/>
      <c r="T11" s="68"/>
      <c r="U11" s="69"/>
      <c r="V11" s="58"/>
      <c r="W11" s="121"/>
      <c r="X11" s="72"/>
      <c r="Y11" s="370"/>
    </row>
    <row r="12" spans="1:25" ht="25.8" customHeight="1" x14ac:dyDescent="0.35">
      <c r="A12" s="143" t="s">
        <v>20</v>
      </c>
      <c r="B12" s="144"/>
      <c r="C12" s="54" t="s">
        <v>20</v>
      </c>
      <c r="D12" s="55">
        <v>115</v>
      </c>
      <c r="E12" s="173" t="s">
        <v>79</v>
      </c>
      <c r="F12" s="174" t="s">
        <v>80</v>
      </c>
      <c r="G12" s="56">
        <v>65.22</v>
      </c>
      <c r="H12" s="293" t="s">
        <v>143</v>
      </c>
      <c r="I12" s="79">
        <v>93</v>
      </c>
      <c r="J12" s="113">
        <f>SUM(I12:I14)</f>
        <v>339</v>
      </c>
      <c r="K12" s="145">
        <f>IF(I12="","",RANK(J12,$J$8:$J$72,0))</f>
        <v>5</v>
      </c>
      <c r="L12" s="253">
        <v>49</v>
      </c>
      <c r="M12" s="146">
        <f>IF(L12="","",RANK(L12,$L$8:$L$72,1))</f>
        <v>1</v>
      </c>
      <c r="N12" s="156">
        <v>20</v>
      </c>
      <c r="O12" s="113">
        <v>64</v>
      </c>
      <c r="P12" s="145">
        <v>4</v>
      </c>
      <c r="Q12" s="284"/>
      <c r="R12" s="290"/>
      <c r="S12" s="290"/>
      <c r="T12" s="290"/>
      <c r="U12" s="57" t="str">
        <f>IF(S12="","",RANK(T12,$T$8:$T$72,0))</f>
        <v/>
      </c>
      <c r="V12" s="58"/>
      <c r="W12" s="118">
        <f>IF(K12="","",SUM(K12,M12,P12,U12))</f>
        <v>10</v>
      </c>
      <c r="X12" s="373">
        <f>IF(W12="","",RANK(W12,$W$8:$W$72,1))</f>
        <v>2</v>
      </c>
      <c r="Y12" s="372">
        <v>2</v>
      </c>
    </row>
    <row r="13" spans="1:25" ht="25.8" customHeight="1" x14ac:dyDescent="0.35">
      <c r="A13" s="143" t="s">
        <v>33</v>
      </c>
      <c r="B13" s="147"/>
      <c r="C13" s="17" t="s">
        <v>20</v>
      </c>
      <c r="D13" s="60">
        <v>182</v>
      </c>
      <c r="E13" s="138" t="s">
        <v>117</v>
      </c>
      <c r="F13" s="138" t="s">
        <v>118</v>
      </c>
      <c r="G13" s="56">
        <v>79.900000000000006</v>
      </c>
      <c r="H13" s="293"/>
      <c r="I13" s="61">
        <v>140</v>
      </c>
      <c r="J13" s="268"/>
      <c r="K13" s="269"/>
      <c r="L13" s="254"/>
      <c r="M13" s="270"/>
      <c r="N13" s="156">
        <v>20</v>
      </c>
      <c r="O13" s="310" t="s">
        <v>188</v>
      </c>
      <c r="P13" s="311"/>
      <c r="Q13" s="285"/>
      <c r="R13" s="358"/>
      <c r="S13" s="254"/>
      <c r="T13" s="254"/>
      <c r="U13" s="62"/>
      <c r="V13" s="58"/>
      <c r="W13" s="287"/>
      <c r="X13" s="348" t="str">
        <f>IF(W13="","",RANK(W13,$B$6:$B$51,1))</f>
        <v/>
      </c>
      <c r="Y13" s="370"/>
    </row>
    <row r="14" spans="1:25" ht="25.8" customHeight="1" x14ac:dyDescent="0.35">
      <c r="A14" s="143" t="s">
        <v>33</v>
      </c>
      <c r="B14" s="147"/>
      <c r="C14" s="17" t="s">
        <v>20</v>
      </c>
      <c r="D14" s="64">
        <v>150</v>
      </c>
      <c r="E14" s="138" t="s">
        <v>148</v>
      </c>
      <c r="F14" s="138" t="s">
        <v>120</v>
      </c>
      <c r="G14" s="56">
        <v>73.8</v>
      </c>
      <c r="H14" s="293"/>
      <c r="I14" s="61">
        <v>106</v>
      </c>
      <c r="J14" s="268"/>
      <c r="K14" s="269"/>
      <c r="L14" s="255"/>
      <c r="M14" s="271"/>
      <c r="N14" s="156">
        <v>24</v>
      </c>
      <c r="O14" s="310"/>
      <c r="P14" s="311"/>
      <c r="Q14" s="286"/>
      <c r="R14" s="359"/>
      <c r="S14" s="255"/>
      <c r="T14" s="255"/>
      <c r="U14" s="65"/>
      <c r="V14" s="58"/>
      <c r="W14" s="288"/>
      <c r="X14" s="349"/>
      <c r="Y14" s="370"/>
    </row>
    <row r="15" spans="1:25" ht="25.8" customHeight="1" thickBot="1" x14ac:dyDescent="0.4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7"/>
      <c r="Q15" s="67"/>
      <c r="R15" s="67"/>
      <c r="S15" s="68"/>
      <c r="T15" s="68"/>
      <c r="U15" s="69"/>
      <c r="V15" s="58"/>
      <c r="W15" s="121"/>
      <c r="X15" s="72"/>
      <c r="Y15" s="370"/>
    </row>
    <row r="16" spans="1:25" ht="25.8" customHeight="1" x14ac:dyDescent="0.35">
      <c r="A16" s="143" t="s">
        <v>20</v>
      </c>
      <c r="B16" s="152"/>
      <c r="C16" s="17" t="s">
        <v>20</v>
      </c>
      <c r="D16" s="76">
        <v>112</v>
      </c>
      <c r="E16" s="177" t="s">
        <v>81</v>
      </c>
      <c r="F16" s="176" t="s">
        <v>147</v>
      </c>
      <c r="G16" s="56">
        <v>68.760000000000005</v>
      </c>
      <c r="H16" s="340" t="s">
        <v>187</v>
      </c>
      <c r="I16" s="114">
        <v>87</v>
      </c>
      <c r="J16" s="117">
        <f>SUM(I16:I18)</f>
        <v>412</v>
      </c>
      <c r="K16" s="145">
        <f>IF(I16="","",RANK(J16,$J$8:$J$72,0))</f>
        <v>1</v>
      </c>
      <c r="L16" s="281">
        <v>54</v>
      </c>
      <c r="M16" s="146">
        <f>IF(L16="","",RANK(L16,$L$8:$L$72,1))</f>
        <v>4</v>
      </c>
      <c r="N16" s="159">
        <v>20</v>
      </c>
      <c r="O16" s="117">
        <f>SUM(N16:N18)</f>
        <v>62</v>
      </c>
      <c r="P16" s="145">
        <v>5</v>
      </c>
      <c r="Q16" s="284"/>
      <c r="R16" s="281"/>
      <c r="S16" s="281"/>
      <c r="T16" s="290"/>
      <c r="U16" s="57" t="str">
        <f>IF(S16="","",RANK(T16,$T$8:$T$72,0))</f>
        <v/>
      </c>
      <c r="V16" s="58"/>
      <c r="W16" s="118">
        <f>IF(K16="","",SUM(K16,M16,P16,U16))</f>
        <v>10</v>
      </c>
      <c r="X16" s="374">
        <f>IF(W16="","",RANK(W16,$W$8:$W$72,1))</f>
        <v>2</v>
      </c>
      <c r="Y16" s="372">
        <v>3</v>
      </c>
    </row>
    <row r="17" spans="1:24" ht="25.8" customHeight="1" x14ac:dyDescent="0.3">
      <c r="A17" s="143" t="s">
        <v>33</v>
      </c>
      <c r="B17" s="147"/>
      <c r="C17" s="17" t="s">
        <v>20</v>
      </c>
      <c r="D17" s="77">
        <v>146</v>
      </c>
      <c r="E17" s="178" t="s">
        <v>150</v>
      </c>
      <c r="F17" s="179" t="s">
        <v>151</v>
      </c>
      <c r="G17" s="56">
        <v>100.7</v>
      </c>
      <c r="H17" s="341"/>
      <c r="I17" s="61">
        <v>180</v>
      </c>
      <c r="J17" s="307"/>
      <c r="K17" s="294"/>
      <c r="L17" s="282"/>
      <c r="M17" s="305"/>
      <c r="N17" s="159">
        <v>20</v>
      </c>
      <c r="O17" s="260"/>
      <c r="P17" s="261"/>
      <c r="Q17" s="285"/>
      <c r="R17" s="282"/>
      <c r="S17" s="282"/>
      <c r="T17" s="254"/>
      <c r="U17" s="62"/>
      <c r="V17" s="58"/>
      <c r="W17" s="287"/>
      <c r="X17" s="63"/>
    </row>
    <row r="18" spans="1:24" ht="25.8" customHeight="1" thickBot="1" x14ac:dyDescent="0.35">
      <c r="A18" s="143" t="s">
        <v>33</v>
      </c>
      <c r="B18" s="147"/>
      <c r="C18" s="38" t="s">
        <v>20</v>
      </c>
      <c r="D18" s="78">
        <v>181</v>
      </c>
      <c r="E18" s="175" t="s">
        <v>127</v>
      </c>
      <c r="F18" s="176" t="s">
        <v>128</v>
      </c>
      <c r="G18" s="56">
        <v>77</v>
      </c>
      <c r="H18" s="342"/>
      <c r="I18" s="61">
        <v>145</v>
      </c>
      <c r="J18" s="307"/>
      <c r="K18" s="294"/>
      <c r="L18" s="283"/>
      <c r="M18" s="306"/>
      <c r="N18" s="159">
        <v>22</v>
      </c>
      <c r="O18" s="262"/>
      <c r="P18" s="263"/>
      <c r="Q18" s="286"/>
      <c r="R18" s="283"/>
      <c r="S18" s="283"/>
      <c r="T18" s="255"/>
      <c r="U18" s="65"/>
      <c r="V18" s="58"/>
      <c r="W18" s="288"/>
      <c r="X18" s="66"/>
    </row>
    <row r="19" spans="1:24" ht="25.8" customHeight="1" thickTop="1" thickBot="1" x14ac:dyDescent="0.3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7"/>
      <c r="Q19" s="67"/>
      <c r="R19" s="67"/>
      <c r="S19" s="68"/>
      <c r="T19" s="68"/>
      <c r="U19" s="69"/>
      <c r="V19" s="58"/>
      <c r="W19" s="121"/>
      <c r="X19" s="72"/>
    </row>
    <row r="20" spans="1:24" ht="25.8" customHeight="1" x14ac:dyDescent="0.3">
      <c r="A20" s="143" t="s">
        <v>33</v>
      </c>
      <c r="B20" s="152"/>
      <c r="C20" s="17" t="s">
        <v>20</v>
      </c>
      <c r="D20" s="80"/>
      <c r="E20" s="177" t="s">
        <v>91</v>
      </c>
      <c r="F20" s="176" t="s">
        <v>184</v>
      </c>
      <c r="G20" s="56">
        <v>67</v>
      </c>
      <c r="H20" s="367" t="s">
        <v>183</v>
      </c>
      <c r="I20" s="61">
        <v>100</v>
      </c>
      <c r="J20" s="117">
        <f>SUM(I20:I22)</f>
        <v>280</v>
      </c>
      <c r="K20" s="145">
        <f>IF(I20="","",RANK(J20,$J$8:$J$72,0))</f>
        <v>9</v>
      </c>
      <c r="L20" s="281">
        <v>61</v>
      </c>
      <c r="M20" s="146">
        <f>IF(L20="","",RANK(L20,$L$8:$L$72,1))</f>
        <v>6</v>
      </c>
      <c r="N20" s="159">
        <v>25</v>
      </c>
      <c r="O20" s="117">
        <v>70</v>
      </c>
      <c r="P20" s="145">
        <v>2</v>
      </c>
      <c r="Q20" s="284"/>
      <c r="R20" s="281"/>
      <c r="S20" s="281"/>
      <c r="T20" s="290"/>
      <c r="U20" s="57" t="str">
        <f>IF(S20="","",RANK(T20,$T$8:$T$72,0))</f>
        <v/>
      </c>
      <c r="V20" s="58"/>
      <c r="W20" s="118">
        <f>IF(K20="","",SUM(K20,M20,P20,U20))</f>
        <v>17</v>
      </c>
      <c r="X20" s="12">
        <f>IF(W20="","",RANK(W20,$W$8:$W$72,1))</f>
        <v>4</v>
      </c>
    </row>
    <row r="21" spans="1:24" ht="25.8" customHeight="1" x14ac:dyDescent="0.3">
      <c r="A21" s="143" t="s">
        <v>20</v>
      </c>
      <c r="B21" s="147"/>
      <c r="C21" s="17" t="s">
        <v>20</v>
      </c>
      <c r="D21" s="83"/>
      <c r="E21" s="178" t="s">
        <v>66</v>
      </c>
      <c r="F21" s="179" t="s">
        <v>185</v>
      </c>
      <c r="G21" s="56">
        <v>71</v>
      </c>
      <c r="H21" s="368"/>
      <c r="I21" s="61">
        <v>85</v>
      </c>
      <c r="J21" s="307"/>
      <c r="K21" s="294"/>
      <c r="L21" s="282"/>
      <c r="M21" s="305"/>
      <c r="N21" s="159">
        <v>25</v>
      </c>
      <c r="O21" s="260"/>
      <c r="P21" s="261"/>
      <c r="Q21" s="285"/>
      <c r="R21" s="282"/>
      <c r="S21" s="282"/>
      <c r="T21" s="254"/>
      <c r="U21" s="62"/>
      <c r="V21" s="58"/>
      <c r="W21" s="287"/>
      <c r="X21" s="63"/>
    </row>
    <row r="22" spans="1:24" ht="25.8" customHeight="1" thickBot="1" x14ac:dyDescent="0.35">
      <c r="A22" s="143" t="s">
        <v>20</v>
      </c>
      <c r="B22" s="147"/>
      <c r="C22" s="38" t="s">
        <v>20</v>
      </c>
      <c r="D22" s="86"/>
      <c r="E22" s="175" t="s">
        <v>64</v>
      </c>
      <c r="F22" s="176" t="s">
        <v>186</v>
      </c>
      <c r="G22" s="56">
        <v>73.34</v>
      </c>
      <c r="H22" s="369"/>
      <c r="I22" s="61">
        <v>95</v>
      </c>
      <c r="J22" s="307"/>
      <c r="K22" s="294"/>
      <c r="L22" s="283"/>
      <c r="M22" s="306"/>
      <c r="N22" s="159">
        <v>20</v>
      </c>
      <c r="O22" s="262"/>
      <c r="P22" s="263"/>
      <c r="Q22" s="286"/>
      <c r="R22" s="283"/>
      <c r="S22" s="283"/>
      <c r="T22" s="255"/>
      <c r="U22" s="65"/>
      <c r="V22" s="58"/>
      <c r="W22" s="288"/>
      <c r="X22" s="66"/>
    </row>
    <row r="23" spans="1:24" ht="25.8" customHeight="1" thickTop="1" thickBot="1" x14ac:dyDescent="0.3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7"/>
      <c r="Q23" s="67"/>
      <c r="R23" s="67"/>
      <c r="S23" s="68"/>
      <c r="T23" s="68"/>
      <c r="U23" s="69"/>
      <c r="V23" s="58"/>
      <c r="W23" s="121"/>
      <c r="X23" s="72"/>
    </row>
    <row r="24" spans="1:24" ht="25.8" customHeight="1" thickBot="1" x14ac:dyDescent="0.35">
      <c r="A24" s="143" t="s">
        <v>20</v>
      </c>
      <c r="B24" s="147"/>
      <c r="C24" s="17" t="s">
        <v>20</v>
      </c>
      <c r="D24" s="73">
        <v>109</v>
      </c>
      <c r="E24" s="175" t="s">
        <v>83</v>
      </c>
      <c r="F24" s="176" t="s">
        <v>164</v>
      </c>
      <c r="G24" s="56">
        <v>68.58</v>
      </c>
      <c r="H24" s="278" t="s">
        <v>166</v>
      </c>
      <c r="I24" s="61">
        <v>83</v>
      </c>
      <c r="J24" s="117">
        <f>SUM(I24:I26)</f>
        <v>313</v>
      </c>
      <c r="K24" s="145">
        <f>IF(I24="","",RANK(J24,$J$8:$J$72,0))</f>
        <v>8</v>
      </c>
      <c r="L24" s="281">
        <v>53</v>
      </c>
      <c r="M24" s="153">
        <f>IF(L24="","",RANK(L24,$L$8:$L$72,1))</f>
        <v>3</v>
      </c>
      <c r="N24" s="159">
        <v>12</v>
      </c>
      <c r="O24" s="117">
        <f>SUM(N24:N26)</f>
        <v>54</v>
      </c>
      <c r="P24" s="145">
        <v>6</v>
      </c>
      <c r="Q24" s="284"/>
      <c r="R24" s="284"/>
      <c r="S24" s="281"/>
      <c r="T24" s="290"/>
      <c r="U24" s="57" t="str">
        <f>IF(S24="","",RANK(T24,$T$8:$T$72,0))</f>
        <v/>
      </c>
      <c r="V24" s="58"/>
      <c r="W24" s="118">
        <f>IF(K24="","",SUM(K24,M24,P24,U24))</f>
        <v>17</v>
      </c>
      <c r="X24" s="12">
        <f>IF(W24="","",RANK(W24,$W$8:$W$72,1))</f>
        <v>4</v>
      </c>
    </row>
    <row r="25" spans="1:24" ht="25.8" customHeight="1" x14ac:dyDescent="0.3">
      <c r="A25" s="143" t="s">
        <v>33</v>
      </c>
      <c r="B25" s="147"/>
      <c r="C25" s="17" t="s">
        <v>20</v>
      </c>
      <c r="D25" s="73">
        <v>176</v>
      </c>
      <c r="E25" s="175" t="s">
        <v>105</v>
      </c>
      <c r="F25" s="176" t="s">
        <v>125</v>
      </c>
      <c r="G25" s="56">
        <v>68.400000000000006</v>
      </c>
      <c r="H25" s="279"/>
      <c r="I25" s="61">
        <v>110</v>
      </c>
      <c r="J25" s="295"/>
      <c r="K25" s="296"/>
      <c r="L25" s="282"/>
      <c r="M25" s="291"/>
      <c r="N25" s="159">
        <v>24</v>
      </c>
      <c r="O25" s="363"/>
      <c r="P25" s="364"/>
      <c r="Q25" s="285"/>
      <c r="R25" s="285"/>
      <c r="S25" s="282"/>
      <c r="T25" s="254"/>
      <c r="U25" s="62"/>
      <c r="V25" s="58"/>
      <c r="W25" s="287"/>
      <c r="X25" s="63"/>
    </row>
    <row r="26" spans="1:24" ht="25.8" customHeight="1" thickBot="1" x14ac:dyDescent="0.35">
      <c r="A26" s="143" t="s">
        <v>33</v>
      </c>
      <c r="B26" s="147"/>
      <c r="C26" s="38" t="s">
        <v>20</v>
      </c>
      <c r="D26" s="78">
        <v>152</v>
      </c>
      <c r="E26" s="175" t="s">
        <v>141</v>
      </c>
      <c r="F26" s="176" t="s">
        <v>165</v>
      </c>
      <c r="G26" s="56">
        <v>84.8</v>
      </c>
      <c r="H26" s="289"/>
      <c r="I26" s="61">
        <v>120</v>
      </c>
      <c r="J26" s="297"/>
      <c r="K26" s="298"/>
      <c r="L26" s="283"/>
      <c r="M26" s="292"/>
      <c r="N26" s="159">
        <v>18</v>
      </c>
      <c r="O26" s="365"/>
      <c r="P26" s="366"/>
      <c r="Q26" s="286"/>
      <c r="R26" s="286"/>
      <c r="S26" s="283"/>
      <c r="T26" s="255"/>
      <c r="U26" s="65"/>
      <c r="V26" s="58"/>
      <c r="W26" s="288"/>
      <c r="X26" s="66"/>
    </row>
    <row r="27" spans="1:24" ht="25.8" customHeight="1" thickTop="1" thickBot="1" x14ac:dyDescent="0.35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67"/>
      <c r="R27" s="67"/>
      <c r="S27" s="68"/>
      <c r="T27" s="68"/>
      <c r="U27" s="69"/>
      <c r="V27" s="58"/>
      <c r="W27" s="121"/>
      <c r="X27" s="72"/>
    </row>
    <row r="28" spans="1:24" ht="25.8" customHeight="1" x14ac:dyDescent="0.3">
      <c r="A28" s="143" t="s">
        <v>33</v>
      </c>
      <c r="B28" s="147"/>
      <c r="C28" s="17" t="s">
        <v>20</v>
      </c>
      <c r="D28" s="89"/>
      <c r="E28" s="175" t="s">
        <v>129</v>
      </c>
      <c r="F28" s="176" t="s">
        <v>182</v>
      </c>
      <c r="G28" s="56">
        <v>83.1</v>
      </c>
      <c r="H28" s="299" t="s">
        <v>180</v>
      </c>
      <c r="I28" s="79">
        <v>125</v>
      </c>
      <c r="J28" s="71">
        <f>SUM(I28:I30)</f>
        <v>346</v>
      </c>
      <c r="K28" s="145">
        <f>IF(I28="","",RANK(J28,$J$8:$J$72,0))</f>
        <v>3</v>
      </c>
      <c r="L28" s="253">
        <v>69</v>
      </c>
      <c r="M28" s="146">
        <f>IF(L28="","",RANK(L28,$L$8:$L$72,1))</f>
        <v>7</v>
      </c>
      <c r="N28" s="159">
        <v>15</v>
      </c>
      <c r="O28" s="117">
        <v>42</v>
      </c>
      <c r="P28" s="145">
        <f>IF(N28="","",RANK(N28,$N$8:$N$72,1))</f>
        <v>9</v>
      </c>
      <c r="Q28" s="284"/>
      <c r="R28" s="302"/>
      <c r="S28" s="253"/>
      <c r="T28" s="290"/>
      <c r="U28" s="57" t="str">
        <f>IF(S28="","",RANK(T28,$T$8:$T$72,0))</f>
        <v/>
      </c>
      <c r="V28" s="58"/>
      <c r="W28" s="118">
        <f>IF(K28="","",SUM(K28,M28,P28,U28))</f>
        <v>19</v>
      </c>
      <c r="X28" s="12">
        <f>IF(W28="","",RANK(W28,$W$8:$W$72,1))</f>
        <v>6</v>
      </c>
    </row>
    <row r="29" spans="1:24" ht="25.8" customHeight="1" x14ac:dyDescent="0.3">
      <c r="A29" s="143" t="s">
        <v>33</v>
      </c>
      <c r="B29" s="147"/>
      <c r="C29" s="17" t="s">
        <v>20</v>
      </c>
      <c r="D29" s="89"/>
      <c r="E29" s="175" t="s">
        <v>112</v>
      </c>
      <c r="F29" s="176" t="s">
        <v>181</v>
      </c>
      <c r="G29" s="56">
        <v>75.5</v>
      </c>
      <c r="H29" s="300"/>
      <c r="I29" s="79">
        <v>135</v>
      </c>
      <c r="J29" s="268"/>
      <c r="K29" s="269"/>
      <c r="L29" s="254"/>
      <c r="M29" s="270"/>
      <c r="N29" s="159">
        <v>15</v>
      </c>
      <c r="O29" s="264"/>
      <c r="P29" s="265"/>
      <c r="Q29" s="285"/>
      <c r="R29" s="303"/>
      <c r="S29" s="254"/>
      <c r="T29" s="254"/>
      <c r="U29" s="62"/>
      <c r="V29" s="58"/>
      <c r="W29" s="287"/>
      <c r="X29" s="63"/>
    </row>
    <row r="30" spans="1:24" ht="25.8" customHeight="1" thickBot="1" x14ac:dyDescent="0.35">
      <c r="A30" s="143" t="s">
        <v>20</v>
      </c>
      <c r="B30" s="147"/>
      <c r="C30" s="38" t="s">
        <v>20</v>
      </c>
      <c r="D30" s="86"/>
      <c r="E30" s="175" t="s">
        <v>72</v>
      </c>
      <c r="F30" s="176" t="s">
        <v>80</v>
      </c>
      <c r="G30" s="56">
        <v>78.08</v>
      </c>
      <c r="H30" s="301"/>
      <c r="I30" s="79">
        <v>86</v>
      </c>
      <c r="J30" s="268"/>
      <c r="K30" s="269"/>
      <c r="L30" s="255"/>
      <c r="M30" s="271"/>
      <c r="N30" s="159">
        <v>12</v>
      </c>
      <c r="O30" s="266"/>
      <c r="P30" s="267"/>
      <c r="Q30" s="286"/>
      <c r="R30" s="304"/>
      <c r="S30" s="255"/>
      <c r="T30" s="255"/>
      <c r="U30" s="65"/>
      <c r="V30" s="58"/>
      <c r="W30" s="288"/>
      <c r="X30" s="66"/>
    </row>
    <row r="31" spans="1:24" ht="25.8" customHeight="1" thickTop="1" thickBot="1" x14ac:dyDescent="0.35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  <c r="Q31" s="67"/>
      <c r="R31" s="67"/>
      <c r="S31" s="68"/>
      <c r="T31" s="68"/>
      <c r="U31" s="69"/>
      <c r="V31" s="58"/>
      <c r="W31" s="121"/>
      <c r="X31" s="72"/>
    </row>
    <row r="32" spans="1:24" ht="25.8" customHeight="1" thickBot="1" x14ac:dyDescent="0.35">
      <c r="A32" s="143" t="s">
        <v>20</v>
      </c>
      <c r="B32" s="152"/>
      <c r="C32" s="17" t="s">
        <v>20</v>
      </c>
      <c r="D32" s="154">
        <v>130</v>
      </c>
      <c r="E32" s="177" t="s">
        <v>68</v>
      </c>
      <c r="F32" s="176" t="s">
        <v>169</v>
      </c>
      <c r="G32" s="56">
        <v>62.58</v>
      </c>
      <c r="H32" s="340" t="s">
        <v>167</v>
      </c>
      <c r="I32" s="114">
        <v>75</v>
      </c>
      <c r="J32" s="117">
        <f>SUM(I32:I34)</f>
        <v>280</v>
      </c>
      <c r="K32" s="145">
        <f>IF(I32="","",RANK(J32,$J$8:$J$72,0))</f>
        <v>9</v>
      </c>
      <c r="L32" s="281">
        <v>71</v>
      </c>
      <c r="M32" s="146">
        <f>IF(L32="","",RANK(L32,$L$8:$L$72,1))</f>
        <v>8</v>
      </c>
      <c r="N32" s="159">
        <v>22</v>
      </c>
      <c r="O32" s="117">
        <f>SUM(N32:N34)</f>
        <v>66</v>
      </c>
      <c r="P32" s="145">
        <v>3</v>
      </c>
      <c r="Q32" s="284"/>
      <c r="R32" s="281"/>
      <c r="S32" s="281"/>
      <c r="T32" s="290"/>
      <c r="U32" s="57" t="str">
        <f>IF(S32="","",RANK(T32,$T$8:$T$72,0))</f>
        <v/>
      </c>
      <c r="V32" s="58"/>
      <c r="W32" s="118">
        <f>IF(K32="","",SUM(K32,M32,P32,U32))</f>
        <v>20</v>
      </c>
      <c r="X32" s="12">
        <f>IF(W32="","",RANK(W32,$W$8:$W$72,1))</f>
        <v>7</v>
      </c>
    </row>
    <row r="33" spans="1:24" ht="25.8" customHeight="1" x14ac:dyDescent="0.3">
      <c r="A33" s="143" t="s">
        <v>33</v>
      </c>
      <c r="B33" s="147"/>
      <c r="C33" s="17" t="s">
        <v>20</v>
      </c>
      <c r="D33" s="154">
        <v>186</v>
      </c>
      <c r="E33" s="178" t="s">
        <v>93</v>
      </c>
      <c r="F33" s="179" t="s">
        <v>170</v>
      </c>
      <c r="G33" s="56">
        <v>67.8</v>
      </c>
      <c r="H33" s="341"/>
      <c r="I33" s="61">
        <v>115</v>
      </c>
      <c r="J33" s="307"/>
      <c r="K33" s="294"/>
      <c r="L33" s="282"/>
      <c r="M33" s="305"/>
      <c r="N33" s="159">
        <v>22</v>
      </c>
      <c r="O33" s="260"/>
      <c r="P33" s="261"/>
      <c r="Q33" s="285"/>
      <c r="R33" s="282"/>
      <c r="S33" s="282"/>
      <c r="T33" s="254"/>
      <c r="U33" s="62"/>
      <c r="V33" s="58"/>
      <c r="W33" s="287"/>
      <c r="X33" s="63"/>
    </row>
    <row r="34" spans="1:24" ht="25.8" customHeight="1" thickBot="1" x14ac:dyDescent="0.35">
      <c r="A34" s="143" t="s">
        <v>20</v>
      </c>
      <c r="B34" s="147"/>
      <c r="C34" s="38" t="s">
        <v>20</v>
      </c>
      <c r="D34" s="78">
        <v>156</v>
      </c>
      <c r="E34" s="175" t="s">
        <v>168</v>
      </c>
      <c r="F34" s="176" t="s">
        <v>171</v>
      </c>
      <c r="G34" s="56">
        <v>64.3</v>
      </c>
      <c r="H34" s="342"/>
      <c r="I34" s="61">
        <v>90</v>
      </c>
      <c r="J34" s="307"/>
      <c r="K34" s="294"/>
      <c r="L34" s="283"/>
      <c r="M34" s="306"/>
      <c r="N34" s="159">
        <v>22</v>
      </c>
      <c r="O34" s="262"/>
      <c r="P34" s="263"/>
      <c r="Q34" s="286"/>
      <c r="R34" s="283"/>
      <c r="S34" s="283"/>
      <c r="T34" s="255"/>
      <c r="U34" s="65"/>
      <c r="V34" s="96"/>
      <c r="W34" s="288"/>
      <c r="X34" s="66"/>
    </row>
    <row r="35" spans="1:24" ht="25.8" customHeight="1" thickTop="1" thickBot="1" x14ac:dyDescent="0.3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7"/>
      <c r="Q35" s="67"/>
      <c r="R35" s="67"/>
      <c r="S35" s="68"/>
      <c r="T35" s="68"/>
      <c r="U35" s="69"/>
      <c r="V35" s="58"/>
      <c r="W35" s="121"/>
      <c r="X35" s="72"/>
    </row>
    <row r="36" spans="1:24" ht="25.8" customHeight="1" x14ac:dyDescent="0.3">
      <c r="A36" s="143" t="s">
        <v>20</v>
      </c>
      <c r="B36" s="152"/>
      <c r="C36" s="17" t="s">
        <v>20</v>
      </c>
      <c r="D36" s="80">
        <v>130</v>
      </c>
      <c r="E36" s="177" t="s">
        <v>70</v>
      </c>
      <c r="F36" s="176" t="s">
        <v>177</v>
      </c>
      <c r="G36" s="56">
        <v>59</v>
      </c>
      <c r="H36" s="360" t="s">
        <v>176</v>
      </c>
      <c r="I36" s="114">
        <v>83</v>
      </c>
      <c r="J36" s="95">
        <f>SUM(I36:I38)</f>
        <v>324</v>
      </c>
      <c r="K36" s="145">
        <f>IF(I36="","",RANK(J36,$J$8:$J$72,0))</f>
        <v>7</v>
      </c>
      <c r="L36" s="281">
        <v>57</v>
      </c>
      <c r="M36" s="146">
        <f>IF(L36="","",RANK(L36,$L$8:$L$72,1))</f>
        <v>5</v>
      </c>
      <c r="N36" s="160">
        <v>22</v>
      </c>
      <c r="O36" s="117">
        <f>SUM(N36:N38)</f>
        <v>48</v>
      </c>
      <c r="P36" s="145">
        <v>8</v>
      </c>
      <c r="Q36" s="284"/>
      <c r="R36" s="281"/>
      <c r="S36" s="281"/>
      <c r="T36" s="290"/>
      <c r="U36" s="57" t="str">
        <f>IF(S36="","",RANK(T36,$T$8:$T$72,0))</f>
        <v/>
      </c>
      <c r="V36" s="58"/>
      <c r="W36" s="118">
        <f>IF(K36="","",SUM(K36,M36,P36,U36))</f>
        <v>20</v>
      </c>
      <c r="X36" s="12">
        <f>IF(W36="","",RANK(W36,$W$8:$W$72,1))</f>
        <v>7</v>
      </c>
    </row>
    <row r="37" spans="1:24" ht="25.8" customHeight="1" x14ac:dyDescent="0.3">
      <c r="A37" s="143" t="s">
        <v>33</v>
      </c>
      <c r="B37" s="147"/>
      <c r="C37" s="17" t="s">
        <v>20</v>
      </c>
      <c r="D37" s="83">
        <v>188</v>
      </c>
      <c r="E37" s="178" t="s">
        <v>110</v>
      </c>
      <c r="F37" s="179" t="s">
        <v>178</v>
      </c>
      <c r="G37" s="56">
        <v>74.8</v>
      </c>
      <c r="H37" s="361"/>
      <c r="I37" s="124">
        <v>123</v>
      </c>
      <c r="J37" s="307"/>
      <c r="K37" s="294"/>
      <c r="L37" s="282"/>
      <c r="M37" s="305"/>
      <c r="N37" s="161">
        <v>15</v>
      </c>
      <c r="O37" s="307"/>
      <c r="P37" s="294"/>
      <c r="Q37" s="285"/>
      <c r="R37" s="282"/>
      <c r="S37" s="282"/>
      <c r="T37" s="254"/>
      <c r="U37" s="62"/>
      <c r="V37" s="58"/>
      <c r="W37" s="287"/>
      <c r="X37" s="63"/>
    </row>
    <row r="38" spans="1:24" ht="25.8" customHeight="1" thickBot="1" x14ac:dyDescent="0.35">
      <c r="A38" s="143" t="s">
        <v>33</v>
      </c>
      <c r="B38" s="147"/>
      <c r="C38" s="38" t="s">
        <v>20</v>
      </c>
      <c r="D38" s="86">
        <v>187</v>
      </c>
      <c r="E38" s="175" t="s">
        <v>114</v>
      </c>
      <c r="F38" s="176" t="s">
        <v>179</v>
      </c>
      <c r="G38" s="56">
        <v>73.7</v>
      </c>
      <c r="H38" s="362"/>
      <c r="I38" s="124">
        <v>118</v>
      </c>
      <c r="J38" s="307"/>
      <c r="K38" s="294"/>
      <c r="L38" s="283"/>
      <c r="M38" s="306"/>
      <c r="N38" s="162">
        <v>11</v>
      </c>
      <c r="O38" s="262"/>
      <c r="P38" s="263"/>
      <c r="Q38" s="286"/>
      <c r="R38" s="283"/>
      <c r="S38" s="283"/>
      <c r="T38" s="255"/>
      <c r="U38" s="65"/>
      <c r="V38" s="58"/>
      <c r="W38" s="288"/>
      <c r="X38" s="66"/>
    </row>
    <row r="39" spans="1:24" ht="25.8" customHeight="1" thickTop="1" thickBot="1" x14ac:dyDescent="0.35">
      <c r="A39" s="275" t="str">
        <f>IF(N39="","",RANK(N39,$N$8:$N$72,1))</f>
        <v/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7"/>
      <c r="Q39" s="67"/>
      <c r="R39" s="67"/>
      <c r="S39" s="68"/>
      <c r="T39" s="68"/>
      <c r="U39" s="69"/>
      <c r="V39" s="58"/>
      <c r="W39" s="121"/>
      <c r="X39" s="72"/>
    </row>
    <row r="40" spans="1:24" ht="25.8" customHeight="1" x14ac:dyDescent="0.3">
      <c r="A40" s="143" t="s">
        <v>33</v>
      </c>
      <c r="B40" s="147"/>
      <c r="C40" s="17" t="s">
        <v>20</v>
      </c>
      <c r="D40" s="73">
        <v>127</v>
      </c>
      <c r="E40" s="175" t="s">
        <v>103</v>
      </c>
      <c r="F40" s="176" t="s">
        <v>162</v>
      </c>
      <c r="G40" s="56">
        <v>68.400000000000006</v>
      </c>
      <c r="H40" s="278" t="s">
        <v>149</v>
      </c>
      <c r="I40" s="61">
        <v>122</v>
      </c>
      <c r="J40" s="71">
        <f>SUM(I40:I42)</f>
        <v>332</v>
      </c>
      <c r="K40" s="145">
        <f>IF(I40="","",RANK(J40,$J$8:$J$72,0))</f>
        <v>6</v>
      </c>
      <c r="L40" s="281">
        <v>79</v>
      </c>
      <c r="M40" s="146">
        <f>IF(L40="","",RANK(L40,$L$8:$L$72,1))</f>
        <v>9</v>
      </c>
      <c r="N40" s="159">
        <v>15</v>
      </c>
      <c r="O40" s="117">
        <f>SUM(N40:N42)</f>
        <v>49</v>
      </c>
      <c r="P40" s="145">
        <v>7</v>
      </c>
      <c r="Q40" s="284"/>
      <c r="R40" s="284"/>
      <c r="S40" s="281"/>
      <c r="T40" s="290"/>
      <c r="U40" s="57" t="str">
        <f>IF(S40="","",RANK(T40,$T$8:$T$72,0))</f>
        <v/>
      </c>
      <c r="V40" s="58"/>
      <c r="W40" s="118">
        <f>IF(K40="","",SUM(K40,M40,P40,U40))</f>
        <v>22</v>
      </c>
      <c r="X40" s="12">
        <f>IF(W40="","",RANK(W40,$W$8:$W$72,1))</f>
        <v>9</v>
      </c>
    </row>
    <row r="41" spans="1:24" ht="25.8" customHeight="1" x14ac:dyDescent="0.3">
      <c r="A41" s="143" t="s">
        <v>20</v>
      </c>
      <c r="B41" s="147"/>
      <c r="C41" s="17" t="s">
        <v>20</v>
      </c>
      <c r="D41" s="73">
        <v>184</v>
      </c>
      <c r="E41" s="175" t="s">
        <v>51</v>
      </c>
      <c r="F41" s="176" t="s">
        <v>146</v>
      </c>
      <c r="G41" s="56">
        <v>55.2</v>
      </c>
      <c r="H41" s="279"/>
      <c r="I41" s="61">
        <v>60</v>
      </c>
      <c r="J41" s="307"/>
      <c r="K41" s="294"/>
      <c r="L41" s="282"/>
      <c r="M41" s="305"/>
      <c r="N41" s="159">
        <v>15</v>
      </c>
      <c r="O41" s="308"/>
      <c r="P41" s="309"/>
      <c r="Q41" s="285"/>
      <c r="R41" s="285"/>
      <c r="S41" s="282"/>
      <c r="T41" s="254"/>
      <c r="U41" s="62"/>
      <c r="V41" s="58"/>
      <c r="W41" s="287"/>
      <c r="X41" s="63"/>
    </row>
    <row r="42" spans="1:24" ht="25.8" customHeight="1" thickBot="1" x14ac:dyDescent="0.35">
      <c r="A42" s="150" t="s">
        <v>33</v>
      </c>
      <c r="B42" s="151"/>
      <c r="C42" s="38" t="s">
        <v>20</v>
      </c>
      <c r="D42" s="74">
        <v>158</v>
      </c>
      <c r="E42" s="180" t="s">
        <v>137</v>
      </c>
      <c r="F42" s="181" t="s">
        <v>160</v>
      </c>
      <c r="G42" s="56">
        <v>91.9</v>
      </c>
      <c r="H42" s="280"/>
      <c r="I42" s="61">
        <v>150</v>
      </c>
      <c r="J42" s="307"/>
      <c r="K42" s="294"/>
      <c r="L42" s="283"/>
      <c r="M42" s="306"/>
      <c r="N42" s="159">
        <v>19</v>
      </c>
      <c r="O42" s="310"/>
      <c r="P42" s="311"/>
      <c r="Q42" s="286"/>
      <c r="R42" s="286"/>
      <c r="S42" s="283"/>
      <c r="T42" s="255"/>
      <c r="U42" s="65"/>
      <c r="V42" s="58"/>
      <c r="W42" s="288"/>
      <c r="X42" s="66"/>
    </row>
    <row r="43" spans="1:24" ht="25.8" customHeight="1" thickTop="1" thickBot="1" x14ac:dyDescent="0.35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7"/>
      <c r="Q43" s="67"/>
      <c r="R43" s="67"/>
      <c r="S43" s="68"/>
      <c r="T43" s="68"/>
      <c r="U43" s="69"/>
      <c r="V43" s="58"/>
      <c r="W43" s="121"/>
      <c r="X43" s="72"/>
    </row>
    <row r="44" spans="1:24" ht="25.8" customHeight="1" x14ac:dyDescent="0.3">
      <c r="A44" s="143" t="s">
        <v>20</v>
      </c>
      <c r="B44" s="147"/>
      <c r="C44" s="17" t="s">
        <v>20</v>
      </c>
      <c r="D44" s="64">
        <v>113</v>
      </c>
      <c r="E44" s="175" t="s">
        <v>75</v>
      </c>
      <c r="F44" s="176" t="s">
        <v>76</v>
      </c>
      <c r="G44" s="56">
        <v>65.14</v>
      </c>
      <c r="H44" s="293" t="s">
        <v>145</v>
      </c>
      <c r="I44" s="61">
        <v>96</v>
      </c>
      <c r="J44" s="71">
        <f>SUM(I44:I46)</f>
        <v>343</v>
      </c>
      <c r="K44" s="145">
        <f>IF(I44="","",RANK(J44,$J$8:$J$72,0))</f>
        <v>4</v>
      </c>
      <c r="L44" s="284">
        <v>82</v>
      </c>
      <c r="M44" s="148">
        <f>IF(L44="","",RANK(L44,$L$8:$L$72,1))</f>
        <v>10</v>
      </c>
      <c r="N44" s="158">
        <v>11</v>
      </c>
      <c r="O44" s="91">
        <f>SUM(N44:N46)</f>
        <v>33</v>
      </c>
      <c r="P44" s="145">
        <v>11</v>
      </c>
      <c r="Q44" s="284"/>
      <c r="R44" s="284"/>
      <c r="S44" s="281"/>
      <c r="T44" s="290"/>
      <c r="U44" s="57" t="str">
        <f>IF(S44="","",RANK(T44,$T$8:$T$72,0))</f>
        <v/>
      </c>
      <c r="V44" s="58"/>
      <c r="W44" s="118">
        <f>IF(K44="","",SUM(K44,M44,P44,U44))</f>
        <v>25</v>
      </c>
      <c r="X44" s="12">
        <f>IF(W44="","",RANK(W44,$W$8:$W$72,1))</f>
        <v>10</v>
      </c>
    </row>
    <row r="45" spans="1:24" ht="25.8" customHeight="1" x14ac:dyDescent="0.3">
      <c r="A45" s="143" t="s">
        <v>33</v>
      </c>
      <c r="B45" s="147"/>
      <c r="C45" s="17" t="s">
        <v>20</v>
      </c>
      <c r="D45" s="149">
        <v>158</v>
      </c>
      <c r="E45" s="175" t="s">
        <v>133</v>
      </c>
      <c r="F45" s="176" t="s">
        <v>134</v>
      </c>
      <c r="G45" s="56">
        <v>89.7</v>
      </c>
      <c r="H45" s="293"/>
      <c r="I45" s="61">
        <v>140</v>
      </c>
      <c r="J45" s="307"/>
      <c r="K45" s="294"/>
      <c r="L45" s="285"/>
      <c r="M45" s="294"/>
      <c r="N45" s="159">
        <v>10</v>
      </c>
      <c r="O45" s="260"/>
      <c r="P45" s="261"/>
      <c r="Q45" s="285"/>
      <c r="R45" s="285"/>
      <c r="S45" s="282"/>
      <c r="T45" s="254"/>
      <c r="U45" s="62"/>
      <c r="V45" s="58"/>
      <c r="W45" s="287"/>
      <c r="X45" s="63"/>
    </row>
    <row r="46" spans="1:24" ht="25.8" customHeight="1" x14ac:dyDescent="0.3">
      <c r="A46" s="143" t="s">
        <v>33</v>
      </c>
      <c r="B46" s="147"/>
      <c r="C46" s="17" t="s">
        <v>20</v>
      </c>
      <c r="D46" s="149">
        <v>168</v>
      </c>
      <c r="E46" s="175" t="s">
        <v>89</v>
      </c>
      <c r="F46" s="176" t="s">
        <v>142</v>
      </c>
      <c r="G46" s="56">
        <v>73.8</v>
      </c>
      <c r="H46" s="293"/>
      <c r="I46" s="61">
        <v>107</v>
      </c>
      <c r="J46" s="307"/>
      <c r="K46" s="294"/>
      <c r="L46" s="286"/>
      <c r="M46" s="294"/>
      <c r="N46" s="159">
        <v>12</v>
      </c>
      <c r="O46" s="262"/>
      <c r="P46" s="263"/>
      <c r="Q46" s="286"/>
      <c r="R46" s="286"/>
      <c r="S46" s="283"/>
      <c r="T46" s="255"/>
      <c r="U46" s="65"/>
      <c r="V46" s="58"/>
      <c r="W46" s="288"/>
      <c r="X46" s="66"/>
    </row>
    <row r="47" spans="1:24" ht="25.8" customHeight="1" thickBot="1" x14ac:dyDescent="0.35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7"/>
      <c r="Q47" s="67"/>
      <c r="R47" s="67"/>
      <c r="S47" s="68"/>
      <c r="T47" s="68"/>
      <c r="U47" s="69"/>
      <c r="V47" s="58"/>
      <c r="W47" s="121"/>
      <c r="X47" s="72"/>
    </row>
    <row r="48" spans="1:24" ht="25.8" customHeight="1" x14ac:dyDescent="0.3">
      <c r="A48" s="143" t="s">
        <v>20</v>
      </c>
      <c r="B48" s="147"/>
      <c r="C48" s="17" t="s">
        <v>20</v>
      </c>
      <c r="D48" s="73"/>
      <c r="E48" s="182" t="s">
        <v>43</v>
      </c>
      <c r="F48" s="183" t="s">
        <v>173</v>
      </c>
      <c r="G48" s="56">
        <v>54.6</v>
      </c>
      <c r="H48" s="278" t="s">
        <v>172</v>
      </c>
      <c r="I48" s="79">
        <v>65</v>
      </c>
      <c r="J48" s="71">
        <f>SUM(I48:I50)</f>
        <v>230</v>
      </c>
      <c r="K48" s="145">
        <f>IF(I48="","",RANK(J48,$J$8:$J$72,0))</f>
        <v>11</v>
      </c>
      <c r="L48" s="253">
        <v>98</v>
      </c>
      <c r="M48" s="146">
        <f>IF(L48="","",RANK(L48,$L$8:$L$72,1))</f>
        <v>11</v>
      </c>
      <c r="N48" s="159">
        <v>10</v>
      </c>
      <c r="O48" s="117">
        <f>SUM(N48:N50)</f>
        <v>39</v>
      </c>
      <c r="P48" s="145">
        <v>10</v>
      </c>
      <c r="Q48" s="284"/>
      <c r="R48" s="302"/>
      <c r="S48" s="253"/>
      <c r="T48" s="290"/>
      <c r="U48" s="57" t="str">
        <f>IF(S48="","",RANK(T48,$T$8:$T$72,0))</f>
        <v/>
      </c>
      <c r="V48" s="58"/>
      <c r="W48" s="118">
        <f>IF(K48="","",SUM(K48,M48,P48,U48))</f>
        <v>32</v>
      </c>
      <c r="X48" s="12">
        <f>IF(W48="","",RANK(W48,$W$8:$W$72,1))</f>
        <v>11</v>
      </c>
    </row>
    <row r="49" spans="1:24" ht="25.8" customHeight="1" x14ac:dyDescent="0.3">
      <c r="A49" s="143" t="s">
        <v>33</v>
      </c>
      <c r="B49" s="147"/>
      <c r="C49" s="17" t="s">
        <v>20</v>
      </c>
      <c r="D49" s="73"/>
      <c r="E49" s="175" t="s">
        <v>108</v>
      </c>
      <c r="F49" s="176" t="s">
        <v>174</v>
      </c>
      <c r="G49" s="56">
        <v>76.900000000000006</v>
      </c>
      <c r="H49" s="279"/>
      <c r="I49" s="79">
        <v>100</v>
      </c>
      <c r="J49" s="268"/>
      <c r="K49" s="269"/>
      <c r="L49" s="254"/>
      <c r="M49" s="270"/>
      <c r="N49" s="159">
        <v>15</v>
      </c>
      <c r="O49" s="264"/>
      <c r="P49" s="265"/>
      <c r="Q49" s="285"/>
      <c r="R49" s="303"/>
      <c r="S49" s="254"/>
      <c r="T49" s="254"/>
      <c r="U49" s="62"/>
      <c r="V49" s="58"/>
      <c r="W49" s="287"/>
      <c r="X49" s="63"/>
    </row>
    <row r="50" spans="1:24" ht="25.8" customHeight="1" thickBot="1" x14ac:dyDescent="0.35">
      <c r="A50" s="143" t="s">
        <v>20</v>
      </c>
      <c r="B50" s="147"/>
      <c r="C50" s="38" t="s">
        <v>20</v>
      </c>
      <c r="D50" s="78"/>
      <c r="E50" s="175" t="s">
        <v>45</v>
      </c>
      <c r="F50" s="176" t="s">
        <v>175</v>
      </c>
      <c r="G50" s="56">
        <v>52.2</v>
      </c>
      <c r="H50" s="289"/>
      <c r="I50" s="79">
        <v>65</v>
      </c>
      <c r="J50" s="268"/>
      <c r="K50" s="269"/>
      <c r="L50" s="255"/>
      <c r="M50" s="271"/>
      <c r="N50" s="159">
        <v>14</v>
      </c>
      <c r="O50" s="266"/>
      <c r="P50" s="267"/>
      <c r="Q50" s="286"/>
      <c r="R50" s="304"/>
      <c r="S50" s="255"/>
      <c r="T50" s="255"/>
      <c r="U50" s="65"/>
      <c r="V50" s="58"/>
      <c r="W50" s="288"/>
      <c r="X50" s="66"/>
    </row>
    <row r="51" spans="1:24" ht="25.8" customHeight="1" thickTop="1" thickBot="1" x14ac:dyDescent="0.35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7"/>
      <c r="Q51" s="67"/>
      <c r="R51" s="67"/>
      <c r="S51" s="68"/>
      <c r="T51" s="68"/>
      <c r="U51" s="69"/>
      <c r="V51" s="58"/>
      <c r="W51" s="121"/>
      <c r="X51" s="72"/>
    </row>
    <row r="52" spans="1:24" ht="25.8" customHeight="1" x14ac:dyDescent="0.3">
      <c r="A52" s="53" t="s">
        <v>20</v>
      </c>
      <c r="B52" s="75"/>
      <c r="C52" s="17" t="s">
        <v>20</v>
      </c>
      <c r="D52" s="80">
        <v>130</v>
      </c>
      <c r="E52" s="81"/>
      <c r="F52" s="82"/>
      <c r="G52" s="56"/>
      <c r="H52" s="353"/>
      <c r="I52" s="114"/>
      <c r="J52" s="95">
        <f>SUM(I52:I54)</f>
        <v>0</v>
      </c>
      <c r="K52" s="57" t="str">
        <f>IF(I52="","",RANK(J52,$J$8:$J$72,0))</f>
        <v/>
      </c>
      <c r="L52" s="281"/>
      <c r="M52" s="115" t="str">
        <f>IF(L52="","",RANK(L52,$L$8:$L$72,1))</f>
        <v/>
      </c>
      <c r="N52" s="92"/>
      <c r="O52" s="117">
        <f>SUM(N52:N54)</f>
        <v>0</v>
      </c>
      <c r="P52" s="57" t="str">
        <f>IF(N52="","",RANK(N52,$N$8:$N$72,1))</f>
        <v/>
      </c>
      <c r="Q52" s="284"/>
      <c r="R52" s="281"/>
      <c r="S52" s="281"/>
      <c r="T52" s="290"/>
      <c r="U52" s="57" t="str">
        <f>IF(S52="","",RANK(T52,$T$8:$T$72,0))</f>
        <v/>
      </c>
      <c r="V52" s="58"/>
      <c r="W52" s="118" t="str">
        <f>IF(K52="","",SUM(K52,M52,P52,U52))</f>
        <v/>
      </c>
      <c r="X52" s="12" t="str">
        <f>IF(W52="","",RANK(W52,$W$8:$W$72,1))</f>
        <v/>
      </c>
    </row>
    <row r="53" spans="1:24" ht="25.8" customHeight="1" x14ac:dyDescent="0.3">
      <c r="A53" s="53" t="s">
        <v>33</v>
      </c>
      <c r="B53" s="59"/>
      <c r="C53" s="17" t="s">
        <v>20</v>
      </c>
      <c r="D53" s="83">
        <v>188</v>
      </c>
      <c r="E53" s="84"/>
      <c r="F53" s="85"/>
      <c r="G53" s="56"/>
      <c r="H53" s="354"/>
      <c r="I53" s="124"/>
      <c r="J53" s="307"/>
      <c r="K53" s="294"/>
      <c r="L53" s="282"/>
      <c r="M53" s="305"/>
      <c r="N53" s="93"/>
      <c r="O53" s="307"/>
      <c r="P53" s="294"/>
      <c r="Q53" s="285"/>
      <c r="R53" s="282"/>
      <c r="S53" s="282"/>
      <c r="T53" s="254"/>
      <c r="U53" s="62"/>
      <c r="V53" s="58"/>
      <c r="W53" s="287"/>
      <c r="X53" s="63"/>
    </row>
    <row r="54" spans="1:24" ht="25.8" customHeight="1" thickBot="1" x14ac:dyDescent="0.35">
      <c r="A54" s="53" t="s">
        <v>33</v>
      </c>
      <c r="B54" s="59"/>
      <c r="C54" s="38" t="s">
        <v>20</v>
      </c>
      <c r="D54" s="86">
        <v>187</v>
      </c>
      <c r="E54" s="87"/>
      <c r="F54" s="88"/>
      <c r="G54" s="56"/>
      <c r="H54" s="355"/>
      <c r="I54" s="124"/>
      <c r="J54" s="307"/>
      <c r="K54" s="294"/>
      <c r="L54" s="283"/>
      <c r="M54" s="306"/>
      <c r="N54" s="94"/>
      <c r="O54" s="262"/>
      <c r="P54" s="263"/>
      <c r="Q54" s="286"/>
      <c r="R54" s="283"/>
      <c r="S54" s="283"/>
      <c r="T54" s="255"/>
      <c r="U54" s="65"/>
      <c r="V54" s="58"/>
      <c r="W54" s="288"/>
      <c r="X54" s="66"/>
    </row>
    <row r="55" spans="1:24" ht="25.8" customHeight="1" thickTop="1" thickBot="1" x14ac:dyDescent="0.35">
      <c r="A55" s="272" t="str">
        <f>IF(N55="","",RANK(N55,$N$8:$N$72,1))</f>
        <v/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4"/>
      <c r="Q55" s="67"/>
      <c r="R55" s="67"/>
      <c r="S55" s="68"/>
      <c r="T55" s="68"/>
      <c r="U55" s="69"/>
      <c r="V55" s="58"/>
      <c r="W55" s="121"/>
      <c r="X55" s="72"/>
    </row>
    <row r="56" spans="1:24" ht="25.8" customHeight="1" x14ac:dyDescent="0.3">
      <c r="A56" s="53" t="s">
        <v>20</v>
      </c>
      <c r="B56" s="59"/>
      <c r="C56" s="17" t="s">
        <v>20</v>
      </c>
      <c r="D56" s="89"/>
      <c r="E56" s="87"/>
      <c r="F56" s="88"/>
      <c r="G56" s="56"/>
      <c r="H56" s="337"/>
      <c r="I56" s="79"/>
      <c r="J56" s="71">
        <f>SUM(I56:I58)</f>
        <v>0</v>
      </c>
      <c r="K56" s="57" t="str">
        <f>IF(I56="","",RANK(J56,$J$8:$J$72,0))</f>
        <v/>
      </c>
      <c r="L56" s="253"/>
      <c r="M56" s="115" t="str">
        <f>IF(L56="","",RANK(L56,$L$8:$L$72,1))</f>
        <v/>
      </c>
      <c r="N56" s="123"/>
      <c r="O56" s="117">
        <f>SUM(N56:N58)</f>
        <v>0</v>
      </c>
      <c r="P56" s="57" t="str">
        <f>IF(N56="","",RANK(N56,$N$8:$N$72,1))</f>
        <v/>
      </c>
      <c r="Q56" s="284"/>
      <c r="R56" s="302"/>
      <c r="S56" s="253"/>
      <c r="T56" s="290"/>
      <c r="U56" s="57" t="str">
        <f>IF(S56="","",RANK(T56,$T$8:$T$72,0))</f>
        <v/>
      </c>
      <c r="V56" s="58"/>
      <c r="W56" s="118" t="str">
        <f>IF(K56="","",SUM(K56,M56,P56,U56))</f>
        <v/>
      </c>
      <c r="X56" s="12" t="str">
        <f>IF(W56="","",RANK(W56,$W$8:$W$72,1))</f>
        <v/>
      </c>
    </row>
    <row r="57" spans="1:24" ht="25.8" customHeight="1" x14ac:dyDescent="0.3">
      <c r="A57" s="53" t="s">
        <v>33</v>
      </c>
      <c r="B57" s="59"/>
      <c r="C57" s="17" t="s">
        <v>20</v>
      </c>
      <c r="D57" s="89"/>
      <c r="E57" s="87"/>
      <c r="F57" s="88"/>
      <c r="G57" s="56"/>
      <c r="H57" s="338"/>
      <c r="I57" s="79"/>
      <c r="J57" s="268"/>
      <c r="K57" s="269"/>
      <c r="L57" s="254"/>
      <c r="M57" s="270"/>
      <c r="N57" s="123"/>
      <c r="O57" s="264"/>
      <c r="P57" s="265"/>
      <c r="Q57" s="285"/>
      <c r="R57" s="303"/>
      <c r="S57" s="254"/>
      <c r="T57" s="254"/>
      <c r="U57" s="62"/>
      <c r="V57" s="58"/>
      <c r="W57" s="287"/>
      <c r="X57" s="63"/>
    </row>
    <row r="58" spans="1:24" ht="25.8" customHeight="1" thickBot="1" x14ac:dyDescent="0.35">
      <c r="A58" s="53" t="s">
        <v>33</v>
      </c>
      <c r="B58" s="59"/>
      <c r="C58" s="38" t="s">
        <v>20</v>
      </c>
      <c r="D58" s="86"/>
      <c r="E58" s="87"/>
      <c r="F58" s="88"/>
      <c r="G58" s="56"/>
      <c r="H58" s="339"/>
      <c r="I58" s="79"/>
      <c r="J58" s="268"/>
      <c r="K58" s="269"/>
      <c r="L58" s="255"/>
      <c r="M58" s="271"/>
      <c r="N58" s="123"/>
      <c r="O58" s="266"/>
      <c r="P58" s="267"/>
      <c r="Q58" s="286"/>
      <c r="R58" s="304"/>
      <c r="S58" s="255"/>
      <c r="T58" s="255"/>
      <c r="U58" s="65"/>
      <c r="V58" s="58"/>
      <c r="W58" s="288"/>
      <c r="X58" s="66"/>
    </row>
    <row r="59" spans="1:24" ht="25.8" customHeight="1" thickTop="1" thickBot="1" x14ac:dyDescent="0.35">
      <c r="A59" s="272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  <c r="Q59" s="67"/>
      <c r="R59" s="67"/>
      <c r="S59" s="68"/>
      <c r="T59" s="68"/>
      <c r="U59" s="69"/>
      <c r="V59" s="58"/>
      <c r="W59" s="121"/>
      <c r="X59" s="72"/>
    </row>
    <row r="60" spans="1:24" ht="25.8" customHeight="1" x14ac:dyDescent="0.3">
      <c r="A60" s="53" t="s">
        <v>20</v>
      </c>
      <c r="B60" s="75"/>
      <c r="C60" s="17" t="s">
        <v>20</v>
      </c>
      <c r="D60" s="80"/>
      <c r="E60" s="81"/>
      <c r="F60" s="82"/>
      <c r="G60" s="56"/>
      <c r="H60" s="344"/>
      <c r="I60" s="61"/>
      <c r="J60" s="117">
        <f>SUM(I60:I62)</f>
        <v>0</v>
      </c>
      <c r="K60" s="57" t="str">
        <f>IF(I60="","",RANK(J60,$J$8:$J$72,0))</f>
        <v/>
      </c>
      <c r="L60" s="281"/>
      <c r="M60" s="115" t="str">
        <f>IF(L60="","",RANK(L60,$L$8:$L$72,1))</f>
        <v/>
      </c>
      <c r="N60" s="116"/>
      <c r="O60" s="117">
        <f>SUM(N60:N62)</f>
        <v>0</v>
      </c>
      <c r="P60" s="57" t="str">
        <f>IF(N60="","",RANK(N60,$N$8:$N$72,1))</f>
        <v/>
      </c>
      <c r="Q60" s="284"/>
      <c r="R60" s="281"/>
      <c r="S60" s="281"/>
      <c r="T60" s="290"/>
      <c r="U60" s="57" t="str">
        <f>IF(S60="","",RANK(T60,$T$8:$T$72,0))</f>
        <v/>
      </c>
      <c r="V60" s="58"/>
      <c r="W60" s="118" t="str">
        <f>IF(K60="","",SUM(K60,M60,P60,U60))</f>
        <v/>
      </c>
      <c r="X60" s="12" t="str">
        <f>IF(W60="","",RANK(W60,$W$8:$W$72,1))</f>
        <v/>
      </c>
    </row>
    <row r="61" spans="1:24" ht="25.8" customHeight="1" x14ac:dyDescent="0.3">
      <c r="A61" s="53" t="s">
        <v>33</v>
      </c>
      <c r="B61" s="59"/>
      <c r="C61" s="17" t="s">
        <v>20</v>
      </c>
      <c r="D61" s="83"/>
      <c r="E61" s="84"/>
      <c r="F61" s="85"/>
      <c r="G61" s="56"/>
      <c r="H61" s="345"/>
      <c r="I61" s="61"/>
      <c r="J61" s="307"/>
      <c r="K61" s="294"/>
      <c r="L61" s="282"/>
      <c r="M61" s="305"/>
      <c r="N61" s="116"/>
      <c r="O61" s="260"/>
      <c r="P61" s="261"/>
      <c r="Q61" s="285"/>
      <c r="R61" s="282"/>
      <c r="S61" s="282"/>
      <c r="T61" s="254"/>
      <c r="U61" s="62"/>
      <c r="V61" s="58"/>
      <c r="W61" s="287"/>
      <c r="X61" s="63"/>
    </row>
    <row r="62" spans="1:24" ht="25.8" customHeight="1" thickBot="1" x14ac:dyDescent="0.35">
      <c r="A62" s="53" t="s">
        <v>33</v>
      </c>
      <c r="B62" s="59"/>
      <c r="C62" s="38" t="s">
        <v>20</v>
      </c>
      <c r="D62" s="86"/>
      <c r="E62" s="87"/>
      <c r="F62" s="88"/>
      <c r="G62" s="56"/>
      <c r="H62" s="346"/>
      <c r="I62" s="61"/>
      <c r="J62" s="307"/>
      <c r="K62" s="294"/>
      <c r="L62" s="283"/>
      <c r="M62" s="306"/>
      <c r="N62" s="116"/>
      <c r="O62" s="262"/>
      <c r="P62" s="263"/>
      <c r="Q62" s="286"/>
      <c r="R62" s="283"/>
      <c r="S62" s="283"/>
      <c r="T62" s="255"/>
      <c r="U62" s="65"/>
      <c r="V62" s="58"/>
      <c r="W62" s="288"/>
      <c r="X62" s="66"/>
    </row>
    <row r="63" spans="1:24" ht="25.8" customHeight="1" thickTop="1" thickBot="1" x14ac:dyDescent="0.35">
      <c r="A63" s="27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4"/>
      <c r="Q63" s="67"/>
      <c r="R63" s="67"/>
      <c r="S63" s="68"/>
      <c r="T63" s="68"/>
      <c r="U63" s="69"/>
      <c r="V63" s="58"/>
      <c r="W63" s="121"/>
      <c r="X63" s="72"/>
    </row>
    <row r="64" spans="1:24" ht="25.8" customHeight="1" x14ac:dyDescent="0.3">
      <c r="A64" s="53" t="s">
        <v>20</v>
      </c>
      <c r="B64" s="59"/>
      <c r="C64" s="17" t="s">
        <v>20</v>
      </c>
      <c r="D64" s="89"/>
      <c r="E64" s="87"/>
      <c r="F64" s="88"/>
      <c r="G64" s="56"/>
      <c r="H64" s="337"/>
      <c r="I64" s="79"/>
      <c r="J64" s="71">
        <f>SUM(I64:I66)</f>
        <v>0</v>
      </c>
      <c r="K64" s="57" t="str">
        <f>IF(I64="","",RANK(J64,$J$8:$J$72,0))</f>
        <v/>
      </c>
      <c r="L64" s="253"/>
      <c r="M64" s="115" t="str">
        <f>IF(L64="","",RANK(L64,$L$8:$L$72,1))</f>
        <v/>
      </c>
      <c r="N64" s="123"/>
      <c r="O64" s="117">
        <f>SUM(N64:N66)</f>
        <v>0</v>
      </c>
      <c r="P64" s="57" t="str">
        <f>IF(N64="","",RANK(N64,$N$8:$N$72,1))</f>
        <v/>
      </c>
      <c r="Q64" s="284"/>
      <c r="R64" s="302"/>
      <c r="S64" s="253"/>
      <c r="T64" s="290"/>
      <c r="U64" s="57" t="str">
        <f>IF(S64="","",RANK(T64,$T$8:$T$72,0))</f>
        <v/>
      </c>
      <c r="V64" s="58"/>
      <c r="W64" s="118" t="str">
        <f>IF(K64="","",SUM(K64,M64,P64,U64))</f>
        <v/>
      </c>
      <c r="X64" s="12" t="str">
        <f>IF(W64="","",RANK(W64,$W$8:$W$72,1))</f>
        <v/>
      </c>
    </row>
    <row r="65" spans="1:24" ht="25.8" customHeight="1" x14ac:dyDescent="0.3">
      <c r="A65" s="53" t="s">
        <v>33</v>
      </c>
      <c r="B65" s="59"/>
      <c r="C65" s="17" t="s">
        <v>20</v>
      </c>
      <c r="D65" s="89"/>
      <c r="E65" s="87"/>
      <c r="F65" s="88"/>
      <c r="G65" s="56"/>
      <c r="H65" s="338"/>
      <c r="I65" s="79"/>
      <c r="J65" s="268"/>
      <c r="K65" s="269"/>
      <c r="L65" s="254"/>
      <c r="M65" s="270"/>
      <c r="N65" s="123"/>
      <c r="O65" s="264"/>
      <c r="P65" s="265"/>
      <c r="Q65" s="285"/>
      <c r="R65" s="303"/>
      <c r="S65" s="254"/>
      <c r="T65" s="254"/>
      <c r="U65" s="62"/>
      <c r="V65" s="58"/>
      <c r="W65" s="287"/>
      <c r="X65" s="63"/>
    </row>
    <row r="66" spans="1:24" ht="25.8" customHeight="1" thickBot="1" x14ac:dyDescent="0.35">
      <c r="A66" s="53" t="s">
        <v>33</v>
      </c>
      <c r="B66" s="59"/>
      <c r="C66" s="38" t="s">
        <v>20</v>
      </c>
      <c r="D66" s="86"/>
      <c r="E66" s="87"/>
      <c r="F66" s="88"/>
      <c r="G66" s="56"/>
      <c r="H66" s="339"/>
      <c r="I66" s="79"/>
      <c r="J66" s="268"/>
      <c r="K66" s="269"/>
      <c r="L66" s="255"/>
      <c r="M66" s="271"/>
      <c r="N66" s="123"/>
      <c r="O66" s="266"/>
      <c r="P66" s="267"/>
      <c r="Q66" s="286"/>
      <c r="R66" s="304"/>
      <c r="S66" s="255"/>
      <c r="T66" s="255"/>
      <c r="U66" s="65"/>
      <c r="V66" s="58"/>
      <c r="W66" s="288"/>
      <c r="X66" s="66"/>
    </row>
    <row r="67" spans="1:24" ht="25.8" customHeight="1" thickTop="1" thickBot="1" x14ac:dyDescent="0.35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4"/>
      <c r="Q67" s="67"/>
      <c r="R67" s="67"/>
      <c r="S67" s="68"/>
      <c r="T67" s="68"/>
      <c r="U67" s="69"/>
      <c r="V67" s="58"/>
      <c r="W67" s="121"/>
      <c r="X67" s="72"/>
    </row>
    <row r="68" spans="1:24" ht="25.8" customHeight="1" x14ac:dyDescent="0.3">
      <c r="A68" s="53" t="s">
        <v>20</v>
      </c>
      <c r="B68" s="75"/>
      <c r="C68" s="17" t="s">
        <v>20</v>
      </c>
      <c r="D68" s="80"/>
      <c r="E68" s="81" t="s">
        <v>34</v>
      </c>
      <c r="F68" s="82" t="s">
        <v>34</v>
      </c>
      <c r="G68" s="56"/>
      <c r="H68" s="344"/>
      <c r="I68" s="114"/>
      <c r="J68" s="117">
        <f>SUM(I68:I70)</f>
        <v>0</v>
      </c>
      <c r="K68" s="57" t="str">
        <f>IF(I68="","",RANK(J68,$J$8:$J$72,0))</f>
        <v/>
      </c>
      <c r="L68" s="281"/>
      <c r="M68" s="115" t="str">
        <f>IF(L68="","",RANK(L68,$L$8:$L$72,1))</f>
        <v/>
      </c>
      <c r="N68" s="116"/>
      <c r="O68" s="117">
        <f>SUM(N68:N70)</f>
        <v>0</v>
      </c>
      <c r="P68" s="57" t="str">
        <f>IF(N68="","",RANK(N68,$N$8:$N$72,1))</f>
        <v/>
      </c>
      <c r="Q68" s="284"/>
      <c r="R68" s="281"/>
      <c r="S68" s="281"/>
      <c r="T68" s="290"/>
      <c r="U68" s="57" t="str">
        <f>IF(S68="","",RANK(T68,$T$8:$T$72,0))</f>
        <v/>
      </c>
      <c r="V68" s="58"/>
      <c r="W68" s="118" t="str">
        <f>IF(K68="","",SUM(K68,M68,P68,U68))</f>
        <v/>
      </c>
      <c r="X68" s="12" t="str">
        <f>IF(W68="","",RANK(W68,$W$8:$W$72,1))</f>
        <v/>
      </c>
    </row>
    <row r="69" spans="1:24" ht="25.8" customHeight="1" x14ac:dyDescent="0.3">
      <c r="A69" s="53" t="s">
        <v>33</v>
      </c>
      <c r="B69" s="59"/>
      <c r="C69" s="17" t="s">
        <v>20</v>
      </c>
      <c r="D69" s="83"/>
      <c r="E69" s="84" t="s">
        <v>34</v>
      </c>
      <c r="F69" s="85" t="s">
        <v>34</v>
      </c>
      <c r="G69" s="56"/>
      <c r="H69" s="345"/>
      <c r="I69" s="61"/>
      <c r="J69" s="307"/>
      <c r="K69" s="294"/>
      <c r="L69" s="282"/>
      <c r="M69" s="305"/>
      <c r="N69" s="116"/>
      <c r="O69" s="260"/>
      <c r="P69" s="261"/>
      <c r="Q69" s="285"/>
      <c r="R69" s="282"/>
      <c r="S69" s="282"/>
      <c r="T69" s="254"/>
      <c r="U69" s="62"/>
      <c r="V69" s="58"/>
      <c r="W69" s="287"/>
      <c r="X69" s="63"/>
    </row>
    <row r="70" spans="1:24" ht="25.8" customHeight="1" thickBot="1" x14ac:dyDescent="0.35">
      <c r="A70" s="53" t="s">
        <v>33</v>
      </c>
      <c r="B70" s="59"/>
      <c r="C70" s="38" t="s">
        <v>20</v>
      </c>
      <c r="D70" s="86"/>
      <c r="E70" s="87" t="s">
        <v>34</v>
      </c>
      <c r="F70" s="88" t="s">
        <v>34</v>
      </c>
      <c r="G70" s="56"/>
      <c r="H70" s="346"/>
      <c r="I70" s="61"/>
      <c r="J70" s="307"/>
      <c r="K70" s="294"/>
      <c r="L70" s="283"/>
      <c r="M70" s="306"/>
      <c r="N70" s="116"/>
      <c r="O70" s="262"/>
      <c r="P70" s="263"/>
      <c r="Q70" s="286"/>
      <c r="R70" s="283"/>
      <c r="S70" s="283"/>
      <c r="T70" s="255"/>
      <c r="U70" s="65"/>
      <c r="V70" s="58"/>
      <c r="W70" s="288"/>
      <c r="X70" s="66"/>
    </row>
    <row r="71" spans="1:24" ht="25.8" customHeight="1" thickTop="1" thickBot="1" x14ac:dyDescent="0.35">
      <c r="A71" s="27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67"/>
      <c r="R71" s="67"/>
      <c r="S71" s="68"/>
      <c r="T71" s="68"/>
      <c r="U71" s="69"/>
      <c r="V71" s="122"/>
      <c r="W71" s="70"/>
      <c r="X71" s="72"/>
    </row>
    <row r="72" spans="1:24" ht="25.8" customHeight="1" x14ac:dyDescent="0.3">
      <c r="A72" s="53" t="s">
        <v>20</v>
      </c>
      <c r="B72" s="59"/>
      <c r="C72" s="17" t="s">
        <v>20</v>
      </c>
      <c r="D72" s="89"/>
      <c r="E72" s="87"/>
      <c r="F72" s="88"/>
      <c r="G72" s="56"/>
      <c r="H72" s="337"/>
      <c r="I72" s="79"/>
      <c r="J72" s="71">
        <f>SUM(I72:I74)</f>
        <v>0</v>
      </c>
      <c r="K72" s="57" t="str">
        <f>IF(I72="","",RANK(J72,$J$8:$J$72,0))</f>
        <v/>
      </c>
      <c r="L72" s="253"/>
      <c r="M72" s="115" t="str">
        <f>IF(L72="","",RANK(L72,$L$8:$L$72,1))</f>
        <v/>
      </c>
      <c r="N72" s="123"/>
      <c r="O72" s="117">
        <f>SUM(N72:N74)</f>
        <v>0</v>
      </c>
      <c r="P72" s="57" t="str">
        <f>IF(N72="","",RANK(N72,$N$8:$N$72,1))</f>
        <v/>
      </c>
      <c r="Q72" s="284"/>
      <c r="R72" s="302"/>
      <c r="S72" s="253"/>
      <c r="T72" s="290"/>
      <c r="U72" s="57" t="str">
        <f>IF(S72="","",RANK(T72,$T$8:$T$72,0))</f>
        <v/>
      </c>
      <c r="V72" s="58"/>
      <c r="W72" s="118" t="str">
        <f>IF(K72="","",SUM(K72,M72,P72,U72))</f>
        <v/>
      </c>
      <c r="X72" s="12" t="str">
        <f>IF(W72="","",RANK(W72,$W$8:$W$72,1))</f>
        <v/>
      </c>
    </row>
    <row r="73" spans="1:24" ht="25.8" customHeight="1" x14ac:dyDescent="0.3">
      <c r="A73" s="53" t="s">
        <v>33</v>
      </c>
      <c r="B73" s="59"/>
      <c r="C73" s="17" t="s">
        <v>20</v>
      </c>
      <c r="D73" s="89"/>
      <c r="E73" s="87"/>
      <c r="F73" s="88"/>
      <c r="G73" s="56"/>
      <c r="H73" s="338"/>
      <c r="I73" s="79"/>
      <c r="J73" s="268"/>
      <c r="K73" s="269"/>
      <c r="L73" s="254"/>
      <c r="M73" s="270"/>
      <c r="N73" s="123"/>
      <c r="O73" s="256"/>
      <c r="P73" s="257"/>
      <c r="Q73" s="285"/>
      <c r="R73" s="303"/>
      <c r="S73" s="254"/>
      <c r="T73" s="254"/>
      <c r="U73" s="62"/>
      <c r="V73" s="58"/>
      <c r="W73" s="343"/>
      <c r="X73" s="356"/>
    </row>
    <row r="74" spans="1:24" ht="25.8" customHeight="1" thickBot="1" x14ac:dyDescent="0.35">
      <c r="A74" s="53" t="s">
        <v>33</v>
      </c>
      <c r="B74" s="59"/>
      <c r="C74" s="38" t="s">
        <v>20</v>
      </c>
      <c r="D74" s="86"/>
      <c r="E74" s="87"/>
      <c r="F74" s="88"/>
      <c r="G74" s="56"/>
      <c r="H74" s="339"/>
      <c r="I74" s="79"/>
      <c r="J74" s="266"/>
      <c r="K74" s="267"/>
      <c r="L74" s="255"/>
      <c r="M74" s="347"/>
      <c r="N74" s="123"/>
      <c r="O74" s="258"/>
      <c r="P74" s="259"/>
      <c r="Q74" s="286"/>
      <c r="R74" s="304"/>
      <c r="S74" s="255"/>
      <c r="T74" s="255"/>
      <c r="U74" s="65"/>
      <c r="V74" s="58"/>
      <c r="W74" s="343"/>
      <c r="X74" s="357"/>
    </row>
    <row r="75" spans="1:24" ht="25.8" customHeight="1" thickTop="1" thickBot="1" x14ac:dyDescent="0.35">
      <c r="A75" s="350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2"/>
      <c r="Q75" s="67"/>
      <c r="R75" s="67"/>
      <c r="S75" s="68"/>
      <c r="T75" s="90"/>
      <c r="U75" s="69"/>
      <c r="V75" s="96"/>
      <c r="W75" s="125"/>
      <c r="X75" s="127"/>
    </row>
    <row r="76" spans="1:24" ht="25.8" customHeight="1" thickTop="1" x14ac:dyDescent="0.3">
      <c r="W76" s="126"/>
    </row>
    <row r="77" spans="1:24" ht="25.8" customHeight="1" x14ac:dyDescent="0.3"/>
    <row r="78" spans="1:24" ht="25.8" customHeight="1" x14ac:dyDescent="0.3"/>
    <row r="79" spans="1:24" ht="25.8" customHeight="1" x14ac:dyDescent="0.3"/>
  </sheetData>
  <mergeCells count="204">
    <mergeCell ref="W41:W42"/>
    <mergeCell ref="A43:P43"/>
    <mergeCell ref="W21:W22"/>
    <mergeCell ref="A23:P23"/>
    <mergeCell ref="A31:P31"/>
    <mergeCell ref="W33:W34"/>
    <mergeCell ref="A35:P35"/>
    <mergeCell ref="H36:H38"/>
    <mergeCell ref="L36:L38"/>
    <mergeCell ref="Q36:Q38"/>
    <mergeCell ref="R36:R38"/>
    <mergeCell ref="S36:S38"/>
    <mergeCell ref="T36:T38"/>
    <mergeCell ref="J37:K38"/>
    <mergeCell ref="M37:M38"/>
    <mergeCell ref="O37:P38"/>
    <mergeCell ref="W37:W38"/>
    <mergeCell ref="W29:W30"/>
    <mergeCell ref="H32:H34"/>
    <mergeCell ref="Q32:Q34"/>
    <mergeCell ref="O25:P26"/>
    <mergeCell ref="H20:H22"/>
    <mergeCell ref="L20:L22"/>
    <mergeCell ref="Q20:Q22"/>
    <mergeCell ref="R20:R22"/>
    <mergeCell ref="S20:S22"/>
    <mergeCell ref="T20:T22"/>
    <mergeCell ref="J21:K22"/>
    <mergeCell ref="M21:M22"/>
    <mergeCell ref="O21:P22"/>
    <mergeCell ref="W17:W18"/>
    <mergeCell ref="Q12:Q14"/>
    <mergeCell ref="R12:R14"/>
    <mergeCell ref="S12:S14"/>
    <mergeCell ref="T12:T14"/>
    <mergeCell ref="J13:K14"/>
    <mergeCell ref="M13:M14"/>
    <mergeCell ref="O13:P14"/>
    <mergeCell ref="W13:W14"/>
    <mergeCell ref="L16:L18"/>
    <mergeCell ref="Q16:Q18"/>
    <mergeCell ref="R16:R18"/>
    <mergeCell ref="S16:S18"/>
    <mergeCell ref="T16:T18"/>
    <mergeCell ref="J17:K18"/>
    <mergeCell ref="M17:M18"/>
    <mergeCell ref="O17:P18"/>
    <mergeCell ref="X13:X14"/>
    <mergeCell ref="A75:P75"/>
    <mergeCell ref="J45:K46"/>
    <mergeCell ref="A51:P51"/>
    <mergeCell ref="J69:K70"/>
    <mergeCell ref="J73:K74"/>
    <mergeCell ref="M65:M66"/>
    <mergeCell ref="M69:M70"/>
    <mergeCell ref="H52:H54"/>
    <mergeCell ref="L52:L54"/>
    <mergeCell ref="J53:K54"/>
    <mergeCell ref="M53:M54"/>
    <mergeCell ref="O53:P54"/>
    <mergeCell ref="A55:P55"/>
    <mergeCell ref="H56:H58"/>
    <mergeCell ref="L56:L58"/>
    <mergeCell ref="X73:X74"/>
    <mergeCell ref="W69:W70"/>
    <mergeCell ref="W65:W66"/>
    <mergeCell ref="H68:H70"/>
    <mergeCell ref="Q68:Q70"/>
    <mergeCell ref="R68:R70"/>
    <mergeCell ref="S68:S70"/>
    <mergeCell ref="H64:H66"/>
    <mergeCell ref="O9:P10"/>
    <mergeCell ref="J9:K10"/>
    <mergeCell ref="H12:H14"/>
    <mergeCell ref="L12:L14"/>
    <mergeCell ref="W53:W54"/>
    <mergeCell ref="Q56:Q58"/>
    <mergeCell ref="R56:R58"/>
    <mergeCell ref="W57:W58"/>
    <mergeCell ref="W73:W74"/>
    <mergeCell ref="A59:P59"/>
    <mergeCell ref="H60:H62"/>
    <mergeCell ref="L60:L62"/>
    <mergeCell ref="Q60:Q62"/>
    <mergeCell ref="R60:R62"/>
    <mergeCell ref="S60:S62"/>
    <mergeCell ref="T60:T62"/>
    <mergeCell ref="J61:K62"/>
    <mergeCell ref="M61:M62"/>
    <mergeCell ref="O61:P62"/>
    <mergeCell ref="W61:W62"/>
    <mergeCell ref="M73:M74"/>
    <mergeCell ref="L68:L70"/>
    <mergeCell ref="L72:L74"/>
    <mergeCell ref="J65:K66"/>
    <mergeCell ref="T72:T74"/>
    <mergeCell ref="T68:T70"/>
    <mergeCell ref="H72:H74"/>
    <mergeCell ref="Q72:Q74"/>
    <mergeCell ref="R72:R74"/>
    <mergeCell ref="S72:S74"/>
    <mergeCell ref="A11:P11"/>
    <mergeCell ref="A15:P15"/>
    <mergeCell ref="A47:P47"/>
    <mergeCell ref="A27:P27"/>
    <mergeCell ref="S56:S58"/>
    <mergeCell ref="T56:T58"/>
    <mergeCell ref="Q64:Q66"/>
    <mergeCell ref="R64:R66"/>
    <mergeCell ref="S64:S66"/>
    <mergeCell ref="T64:T66"/>
    <mergeCell ref="A67:P67"/>
    <mergeCell ref="A71:P71"/>
    <mergeCell ref="Q52:Q54"/>
    <mergeCell ref="R52:R54"/>
    <mergeCell ref="S52:S54"/>
    <mergeCell ref="T52:T54"/>
    <mergeCell ref="H16:H18"/>
    <mergeCell ref="A19:P19"/>
    <mergeCell ref="W49:W50"/>
    <mergeCell ref="H48:H50"/>
    <mergeCell ref="Q48:Q50"/>
    <mergeCell ref="R48:R50"/>
    <mergeCell ref="M49:M50"/>
    <mergeCell ref="J49:K50"/>
    <mergeCell ref="L48:L50"/>
    <mergeCell ref="A1:P1"/>
    <mergeCell ref="A2:P2"/>
    <mergeCell ref="A5:A7"/>
    <mergeCell ref="C5:C7"/>
    <mergeCell ref="E5:E7"/>
    <mergeCell ref="F5:F7"/>
    <mergeCell ref="G5:G7"/>
    <mergeCell ref="H5:H7"/>
    <mergeCell ref="D5:D7"/>
    <mergeCell ref="T8:T10"/>
    <mergeCell ref="H8:H10"/>
    <mergeCell ref="Q8:Q10"/>
    <mergeCell ref="R8:R10"/>
    <mergeCell ref="S8:S10"/>
    <mergeCell ref="M9:M10"/>
    <mergeCell ref="L8:L10"/>
    <mergeCell ref="B5:B7"/>
    <mergeCell ref="T28:T30"/>
    <mergeCell ref="M29:M30"/>
    <mergeCell ref="M33:M34"/>
    <mergeCell ref="J29:K30"/>
    <mergeCell ref="J33:K34"/>
    <mergeCell ref="L28:L30"/>
    <mergeCell ref="L32:L34"/>
    <mergeCell ref="S48:S50"/>
    <mergeCell ref="T48:T50"/>
    <mergeCell ref="T40:T42"/>
    <mergeCell ref="J41:K42"/>
    <mergeCell ref="M41:M42"/>
    <mergeCell ref="O41:P42"/>
    <mergeCell ref="W25:W26"/>
    <mergeCell ref="W45:W46"/>
    <mergeCell ref="H24:H26"/>
    <mergeCell ref="Q24:Q26"/>
    <mergeCell ref="R24:R26"/>
    <mergeCell ref="S24:S26"/>
    <mergeCell ref="T24:T26"/>
    <mergeCell ref="M25:M26"/>
    <mergeCell ref="H44:H46"/>
    <mergeCell ref="Q44:Q46"/>
    <mergeCell ref="R44:R46"/>
    <mergeCell ref="S44:S46"/>
    <mergeCell ref="T44:T46"/>
    <mergeCell ref="M45:M46"/>
    <mergeCell ref="L44:L46"/>
    <mergeCell ref="J25:K26"/>
    <mergeCell ref="L24:L26"/>
    <mergeCell ref="R32:R34"/>
    <mergeCell ref="S32:S34"/>
    <mergeCell ref="T32:T34"/>
    <mergeCell ref="H28:H30"/>
    <mergeCell ref="Q28:Q30"/>
    <mergeCell ref="R28:R30"/>
    <mergeCell ref="S28:S30"/>
    <mergeCell ref="W6:W7"/>
    <mergeCell ref="X6:X7"/>
    <mergeCell ref="I5:K6"/>
    <mergeCell ref="L5:M6"/>
    <mergeCell ref="N5:P6"/>
    <mergeCell ref="Q5:U6"/>
    <mergeCell ref="L64:L66"/>
    <mergeCell ref="O73:P74"/>
    <mergeCell ref="O45:P46"/>
    <mergeCell ref="O29:P30"/>
    <mergeCell ref="O33:P34"/>
    <mergeCell ref="O49:P50"/>
    <mergeCell ref="O65:P66"/>
    <mergeCell ref="O69:P70"/>
    <mergeCell ref="J57:K58"/>
    <mergeCell ref="M57:M58"/>
    <mergeCell ref="O57:P58"/>
    <mergeCell ref="A63:P63"/>
    <mergeCell ref="A39:P39"/>
    <mergeCell ref="H40:H42"/>
    <mergeCell ref="L40:L42"/>
    <mergeCell ref="Q40:Q42"/>
    <mergeCell ref="R40:R42"/>
    <mergeCell ref="S40:S42"/>
  </mergeCells>
  <conditionalFormatting sqref="A8:A10 A44:A46">
    <cfRule type="cellIs" dxfId="80" priority="161" stopIfTrue="1" operator="equal">
      <formula>"H"</formula>
    </cfRule>
    <cfRule type="cellIs" dxfId="79" priority="162" stopIfTrue="1" operator="equal">
      <formula>"F"</formula>
    </cfRule>
  </conditionalFormatting>
  <conditionalFormatting sqref="A12:A14">
    <cfRule type="cellIs" dxfId="78" priority="42" stopIfTrue="1" operator="equal">
      <formula>"H"</formula>
    </cfRule>
    <cfRule type="cellIs" dxfId="77" priority="43" stopIfTrue="1" operator="equal">
      <formula>"F"</formula>
    </cfRule>
  </conditionalFormatting>
  <conditionalFormatting sqref="A16:A18">
    <cfRule type="cellIs" dxfId="76" priority="37" stopIfTrue="1" operator="equal">
      <formula>"F"</formula>
    </cfRule>
    <cfRule type="cellIs" dxfId="75" priority="36" stopIfTrue="1" operator="equal">
      <formula>"H"</formula>
    </cfRule>
  </conditionalFormatting>
  <conditionalFormatting sqref="A20:A22">
    <cfRule type="cellIs" dxfId="74" priority="26" stopIfTrue="1" operator="equal">
      <formula>"H"</formula>
    </cfRule>
    <cfRule type="cellIs" dxfId="73" priority="27" stopIfTrue="1" operator="equal">
      <formula>"F"</formula>
    </cfRule>
  </conditionalFormatting>
  <conditionalFormatting sqref="A24:A26">
    <cfRule type="cellIs" dxfId="72" priority="32" stopIfTrue="1" operator="equal">
      <formula>"F"</formula>
    </cfRule>
    <cfRule type="cellIs" dxfId="71" priority="31" stopIfTrue="1" operator="equal">
      <formula>"H"</formula>
    </cfRule>
  </conditionalFormatting>
  <conditionalFormatting sqref="A28:A30">
    <cfRule type="cellIs" dxfId="70" priority="21" stopIfTrue="1" operator="equal">
      <formula>"H"</formula>
    </cfRule>
    <cfRule type="cellIs" dxfId="69" priority="22" stopIfTrue="1" operator="equal">
      <formula>"F"</formula>
    </cfRule>
  </conditionalFormatting>
  <conditionalFormatting sqref="A32:A34">
    <cfRule type="cellIs" dxfId="68" priority="17" stopIfTrue="1" operator="equal">
      <formula>"F"</formula>
    </cfRule>
    <cfRule type="cellIs" dxfId="67" priority="16" stopIfTrue="1" operator="equal">
      <formula>"H"</formula>
    </cfRule>
  </conditionalFormatting>
  <conditionalFormatting sqref="A36:A38">
    <cfRule type="cellIs" dxfId="66" priority="10" stopIfTrue="1" operator="equal">
      <formula>"F"</formula>
    </cfRule>
    <cfRule type="cellIs" dxfId="65" priority="9" stopIfTrue="1" operator="equal">
      <formula>"H"</formula>
    </cfRule>
  </conditionalFormatting>
  <conditionalFormatting sqref="A40:A42">
    <cfRule type="cellIs" dxfId="64" priority="4" stopIfTrue="1" operator="equal">
      <formula>"H"</formula>
    </cfRule>
    <cfRule type="cellIs" dxfId="63" priority="5" stopIfTrue="1" operator="equal">
      <formula>"F"</formula>
    </cfRule>
  </conditionalFormatting>
  <conditionalFormatting sqref="A48:A50">
    <cfRule type="cellIs" dxfId="62" priority="150" stopIfTrue="1" operator="equal">
      <formula>"F"</formula>
    </cfRule>
    <cfRule type="cellIs" dxfId="61" priority="149" stopIfTrue="1" operator="equal">
      <formula>"H"</formula>
    </cfRule>
  </conditionalFormatting>
  <conditionalFormatting sqref="A52:A54">
    <cfRule type="cellIs" dxfId="60" priority="54" stopIfTrue="1" operator="equal">
      <formula>"F"</formula>
    </cfRule>
    <cfRule type="cellIs" dxfId="59" priority="53" stopIfTrue="1" operator="equal">
      <formula>"H"</formula>
    </cfRule>
  </conditionalFormatting>
  <conditionalFormatting sqref="A56:A58">
    <cfRule type="cellIs" dxfId="58" priority="56" stopIfTrue="1" operator="equal">
      <formula>"F"</formula>
    </cfRule>
    <cfRule type="cellIs" dxfId="57" priority="55" stopIfTrue="1" operator="equal">
      <formula>"H"</formula>
    </cfRule>
  </conditionalFormatting>
  <conditionalFormatting sqref="A60:A62">
    <cfRule type="cellIs" dxfId="56" priority="52" stopIfTrue="1" operator="equal">
      <formula>"F"</formula>
    </cfRule>
    <cfRule type="cellIs" dxfId="55" priority="51" stopIfTrue="1" operator="equal">
      <formula>"H"</formula>
    </cfRule>
  </conditionalFormatting>
  <conditionalFormatting sqref="A64:A66">
    <cfRule type="cellIs" dxfId="54" priority="142" stopIfTrue="1" operator="equal">
      <formula>"F"</formula>
    </cfRule>
    <cfRule type="cellIs" dxfId="53" priority="141" stopIfTrue="1" operator="equal">
      <formula>"H"</formula>
    </cfRule>
  </conditionalFormatting>
  <conditionalFormatting sqref="A68:A70">
    <cfRule type="cellIs" dxfId="52" priority="136" stopIfTrue="1" operator="equal">
      <formula>"F"</formula>
    </cfRule>
    <cfRule type="cellIs" dxfId="51" priority="135" stopIfTrue="1" operator="equal">
      <formula>"H"</formula>
    </cfRule>
  </conditionalFormatting>
  <conditionalFormatting sqref="A72:A74">
    <cfRule type="cellIs" dxfId="50" priority="138" stopIfTrue="1" operator="equal">
      <formula>"F"</formula>
    </cfRule>
    <cfRule type="cellIs" dxfId="49" priority="137" stopIfTrue="1" operator="equal">
      <formula>"H"</formula>
    </cfRule>
  </conditionalFormatting>
  <conditionalFormatting sqref="B8:B10 B12:B14 B44:B46 B48:B50 B64:B66 B68:B70 B72:B74">
    <cfRule type="cellIs" dxfId="48" priority="74" stopIfTrue="1" operator="between">
      <formula>1</formula>
      <formula>99999999</formula>
    </cfRule>
  </conditionalFormatting>
  <conditionalFormatting sqref="B16:B18">
    <cfRule type="cellIs" dxfId="47" priority="34" stopIfTrue="1" operator="between">
      <formula>1</formula>
      <formula>99999999</formula>
    </cfRule>
  </conditionalFormatting>
  <conditionalFormatting sqref="B20:B22">
    <cfRule type="cellIs" dxfId="46" priority="24" stopIfTrue="1" operator="between">
      <formula>1</formula>
      <formula>99999999</formula>
    </cfRule>
  </conditionalFormatting>
  <conditionalFormatting sqref="B24:B26">
    <cfRule type="cellIs" dxfId="45" priority="29" stopIfTrue="1" operator="between">
      <formula>1</formula>
      <formula>99999999</formula>
    </cfRule>
  </conditionalFormatting>
  <conditionalFormatting sqref="B28:B30">
    <cfRule type="cellIs" dxfId="44" priority="19" stopIfTrue="1" operator="between">
      <formula>1</formula>
      <formula>99999999</formula>
    </cfRule>
  </conditionalFormatting>
  <conditionalFormatting sqref="B32:B34">
    <cfRule type="cellIs" dxfId="43" priority="12" stopIfTrue="1" operator="between">
      <formula>1</formula>
      <formula>99999999</formula>
    </cfRule>
  </conditionalFormatting>
  <conditionalFormatting sqref="B36:B38">
    <cfRule type="cellIs" dxfId="42" priority="7" stopIfTrue="1" operator="between">
      <formula>1</formula>
      <formula>99999999</formula>
    </cfRule>
  </conditionalFormatting>
  <conditionalFormatting sqref="B40:B42">
    <cfRule type="cellIs" dxfId="41" priority="2" stopIfTrue="1" operator="between">
      <formula>1</formula>
      <formula>99999999</formula>
    </cfRule>
  </conditionalFormatting>
  <conditionalFormatting sqref="B52:B54 B56:B58 B60:B62">
    <cfRule type="cellIs" dxfId="40" priority="47" stopIfTrue="1" operator="between">
      <formula>1</formula>
      <formula>99999999</formula>
    </cfRule>
  </conditionalFormatting>
  <conditionalFormatting sqref="C32:C33">
    <cfRule type="cellIs" dxfId="39" priority="14" stopIfTrue="1" operator="notEqual">
      <formula>"F"</formula>
    </cfRule>
  </conditionalFormatting>
  <conditionalFormatting sqref="C45:C46">
    <cfRule type="cellIs" dxfId="38" priority="73" stopIfTrue="1" operator="notEqual">
      <formula>"F"</formula>
    </cfRule>
  </conditionalFormatting>
  <conditionalFormatting sqref="C8:D8 C9:C10 C44:D44">
    <cfRule type="cellIs" dxfId="37" priority="120" stopIfTrue="1" operator="notEqual">
      <formula>"F"</formula>
    </cfRule>
  </conditionalFormatting>
  <conditionalFormatting sqref="C12:D14">
    <cfRule type="cellIs" dxfId="36" priority="41" stopIfTrue="1" operator="notEqual">
      <formula>"F"</formula>
    </cfRule>
  </conditionalFormatting>
  <conditionalFormatting sqref="C16:D18">
    <cfRule type="cellIs" dxfId="35" priority="35" stopIfTrue="1" operator="notEqual">
      <formula>"F"</formula>
    </cfRule>
  </conditionalFormatting>
  <conditionalFormatting sqref="C20:D22">
    <cfRule type="cellIs" dxfId="34" priority="25" stopIfTrue="1" operator="notEqual">
      <formula>"F"</formula>
    </cfRule>
  </conditionalFormatting>
  <conditionalFormatting sqref="C24:D26">
    <cfRule type="cellIs" dxfId="33" priority="30" stopIfTrue="1" operator="notEqual">
      <formula>"F"</formula>
    </cfRule>
  </conditionalFormatting>
  <conditionalFormatting sqref="C28:D30">
    <cfRule type="cellIs" dxfId="32" priority="20" stopIfTrue="1" operator="notEqual">
      <formula>"F"</formula>
    </cfRule>
  </conditionalFormatting>
  <conditionalFormatting sqref="C34:D34">
    <cfRule type="cellIs" dxfId="31" priority="15" stopIfTrue="1" operator="notEqual">
      <formula>"F"</formula>
    </cfRule>
  </conditionalFormatting>
  <conditionalFormatting sqref="C36:D38">
    <cfRule type="cellIs" dxfId="30" priority="8" stopIfTrue="1" operator="notEqual">
      <formula>"F"</formula>
    </cfRule>
  </conditionalFormatting>
  <conditionalFormatting sqref="C40:D42">
    <cfRule type="cellIs" dxfId="29" priority="3" stopIfTrue="1" operator="notEqual">
      <formula>"F"</formula>
    </cfRule>
  </conditionalFormatting>
  <conditionalFormatting sqref="C48:D50">
    <cfRule type="cellIs" dxfId="28" priority="98" stopIfTrue="1" operator="notEqual">
      <formula>"F"</formula>
    </cfRule>
  </conditionalFormatting>
  <conditionalFormatting sqref="C52:D54">
    <cfRule type="cellIs" dxfId="27" priority="50" stopIfTrue="1" operator="notEqual">
      <formula>"F"</formula>
    </cfRule>
  </conditionalFormatting>
  <conditionalFormatting sqref="C56:D58">
    <cfRule type="cellIs" dxfId="26" priority="49" stopIfTrue="1" operator="notEqual">
      <formula>"F"</formula>
    </cfRule>
  </conditionalFormatting>
  <conditionalFormatting sqref="C60:D62">
    <cfRule type="cellIs" dxfId="25" priority="48" stopIfTrue="1" operator="notEqual">
      <formula>"F"</formula>
    </cfRule>
  </conditionalFormatting>
  <conditionalFormatting sqref="C64:D66">
    <cfRule type="cellIs" dxfId="24" priority="94" stopIfTrue="1" operator="notEqual">
      <formula>"F"</formula>
    </cfRule>
  </conditionalFormatting>
  <conditionalFormatting sqref="C68:D70">
    <cfRule type="cellIs" dxfId="23" priority="93" stopIfTrue="1" operator="notEqual">
      <formula>"F"</formula>
    </cfRule>
  </conditionalFormatting>
  <conditionalFormatting sqref="C72:D74">
    <cfRule type="cellIs" dxfId="22" priority="92" stopIfTrue="1" operator="notEqual">
      <formula>"F"</formula>
    </cfRule>
  </conditionalFormatting>
  <conditionalFormatting sqref="D9:D10">
    <cfRule type="cellIs" dxfId="21" priority="75" stopIfTrue="1" operator="between">
      <formula>1</formula>
      <formula>99999999</formula>
    </cfRule>
  </conditionalFormatting>
  <conditionalFormatting sqref="D32:D33">
    <cfRule type="cellIs" dxfId="20" priority="13" stopIfTrue="1" operator="between">
      <formula>1</formula>
      <formula>99999999</formula>
    </cfRule>
  </conditionalFormatting>
  <conditionalFormatting sqref="D45:D46">
    <cfRule type="cellIs" dxfId="19" priority="72" stopIfTrue="1" operator="between">
      <formula>1</formula>
      <formula>99999999</formula>
    </cfRule>
  </conditionalFormatting>
  <conditionalFormatting sqref="E14:F14">
    <cfRule type="expression" dxfId="18" priority="39" stopIfTrue="1">
      <formula>MOD(ROW(),2)</formula>
    </cfRule>
  </conditionalFormatting>
  <conditionalFormatting sqref="Q11:T11">
    <cfRule type="cellIs" dxfId="17" priority="38" stopIfTrue="1" operator="lessThan">
      <formula>0</formula>
    </cfRule>
  </conditionalFormatting>
  <conditionalFormatting sqref="Q15:T15">
    <cfRule type="cellIs" dxfId="16" priority="69" stopIfTrue="1" operator="lessThan">
      <formula>0</formula>
    </cfRule>
  </conditionalFormatting>
  <conditionalFormatting sqref="Q19:T19">
    <cfRule type="cellIs" dxfId="15" priority="33" stopIfTrue="1" operator="lessThan">
      <formula>0</formula>
    </cfRule>
  </conditionalFormatting>
  <conditionalFormatting sqref="Q23:T23">
    <cfRule type="cellIs" dxfId="14" priority="23" stopIfTrue="1" operator="lessThan">
      <formula>0</formula>
    </cfRule>
  </conditionalFormatting>
  <conditionalFormatting sqref="Q27:T27">
    <cfRule type="cellIs" dxfId="13" priority="28" stopIfTrue="1" operator="lessThan">
      <formula>0</formula>
    </cfRule>
  </conditionalFormatting>
  <conditionalFormatting sqref="Q31:T31">
    <cfRule type="cellIs" dxfId="12" priority="18" stopIfTrue="1" operator="lessThan">
      <formula>0</formula>
    </cfRule>
  </conditionalFormatting>
  <conditionalFormatting sqref="Q35:T35">
    <cfRule type="cellIs" dxfId="11" priority="11" stopIfTrue="1" operator="lessThan">
      <formula>0</formula>
    </cfRule>
  </conditionalFormatting>
  <conditionalFormatting sqref="Q39:T39">
    <cfRule type="cellIs" dxfId="10" priority="6" stopIfTrue="1" operator="lessThan">
      <formula>0</formula>
    </cfRule>
  </conditionalFormatting>
  <conditionalFormatting sqref="Q43:T43">
    <cfRule type="cellIs" dxfId="9" priority="1" stopIfTrue="1" operator="lessThan">
      <formula>0</formula>
    </cfRule>
  </conditionalFormatting>
  <conditionalFormatting sqref="Q47:T47">
    <cfRule type="cellIs" dxfId="8" priority="68" stopIfTrue="1" operator="lessThan">
      <formula>0</formula>
    </cfRule>
  </conditionalFormatting>
  <conditionalFormatting sqref="Q51:T51">
    <cfRule type="cellIs" dxfId="7" priority="62" stopIfTrue="1" operator="lessThan">
      <formula>0</formula>
    </cfRule>
  </conditionalFormatting>
  <conditionalFormatting sqref="Q55:T55">
    <cfRule type="cellIs" dxfId="6" priority="46" stopIfTrue="1" operator="lessThan">
      <formula>0</formula>
    </cfRule>
  </conditionalFormatting>
  <conditionalFormatting sqref="Q59:T59">
    <cfRule type="cellIs" dxfId="5" priority="45" stopIfTrue="1" operator="lessThan">
      <formula>0</formula>
    </cfRule>
  </conditionalFormatting>
  <conditionalFormatting sqref="Q63:T63">
    <cfRule type="cellIs" dxfId="4" priority="59" stopIfTrue="1" operator="lessThan">
      <formula>0</formula>
    </cfRule>
  </conditionalFormatting>
  <conditionalFormatting sqref="Q67:T67">
    <cfRule type="cellIs" dxfId="3" priority="58" stopIfTrue="1" operator="lessThan">
      <formula>0</formula>
    </cfRule>
  </conditionalFormatting>
  <conditionalFormatting sqref="Q71:T71">
    <cfRule type="cellIs" dxfId="2" priority="57" stopIfTrue="1" operator="lessThan">
      <formula>0</formula>
    </cfRule>
  </conditionalFormatting>
  <conditionalFormatting sqref="Q75:T75">
    <cfRule type="cellIs" dxfId="1" priority="71" stopIfTrue="1" operator="lessThan">
      <formula>0</formula>
    </cfRule>
  </conditionalFormatting>
  <conditionalFormatting sqref="Q2:U2">
    <cfRule type="cellIs" dxfId="0" priority="163" stopIfTrue="1" operator="lessThan">
      <formula>0</formula>
    </cfRule>
  </conditionalFormatting>
  <dataValidations count="1">
    <dataValidation type="list" allowBlank="1" showInputMessage="1" showErrorMessage="1" sqref="A60:A62 A44:A46 A48:A50 A64:A66 A68:A70 A72:A74 A52:A54 A56:A58 A8:A10 A12:A14 A16:A18 A24:A26 A20:A22 A28:A30 A32:A34 A36:A38 A40:A42" xr:uid="{5CFAB3A9-2B8C-43FE-AC16-C301B84B73C7}">
      <formula1>"H,F"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1" manualBreakCount="1">
    <brk id="31" max="24" man="1"/>
  </rowBreaks>
  <colBreaks count="1" manualBreakCount="1">
    <brk id="24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FEM -57</vt:lpstr>
      <vt:lpstr>FEM +57</vt:lpstr>
      <vt:lpstr>HOM -70</vt:lpstr>
      <vt:lpstr>HOM -80</vt:lpstr>
      <vt:lpstr>HOM +80</vt:lpstr>
      <vt:lpstr>EQUIPES</vt:lpstr>
      <vt:lpstr>EQUIPES!Zone_d_impression</vt:lpstr>
      <vt:lpstr>'FEM +57'!Zone_d_impression</vt:lpstr>
      <vt:lpstr>'FEM -57'!Zone_d_impression</vt:lpstr>
      <vt:lpstr>'HOM +80'!Zone_d_impression</vt:lpstr>
      <vt:lpstr>'HOM -70'!Zone_d_impression</vt:lpstr>
      <vt:lpstr>'HOM -80'!Zone_d_impression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Prochasson</dc:creator>
  <cp:lastModifiedBy>Sophie RAGER</cp:lastModifiedBy>
  <cp:lastPrinted>2024-03-24T21:22:53Z</cp:lastPrinted>
  <dcterms:created xsi:type="dcterms:W3CDTF">2015-06-05T18:19:34Z</dcterms:created>
  <dcterms:modified xsi:type="dcterms:W3CDTF">2024-03-25T11:57:26Z</dcterms:modified>
</cp:coreProperties>
</file>